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09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_uni\Data\Departments\Engineering\DepartmentOnly\Regulatory Reporting Requirements\MA DOER\DOER Energy Storage Target\2025 (2024 Stats)\"/>
    </mc:Choice>
  </mc:AlternateContent>
  <xr:revisionPtr revIDLastSave="0" documentId="14_{04C6A368-5637-43FC-B9B6-4C0D2B6A9550}" xr6:coauthVersionLast="47" xr6:coauthVersionMax="47" xr10:uidLastSave="{00000000-0000-0000-0000-000000000000}"/>
  <bookViews>
    <workbookView xWindow="0" yWindow="0" windowWidth="23040" windowHeight="8805" xr2:uid="{00000000-000D-0000-FFFF-FFFF00000000}"/>
  </bookViews>
  <sheets>
    <sheet name="Installed Projects" sheetId="1" r:id="rId1"/>
    <sheet name="Pipeline Projects" sheetId="3" r:id="rId2"/>
    <sheet name="Data Validation" sheetId="2" r:id="rId3"/>
  </sheets>
  <definedNames>
    <definedName name="_xlnm.Print_Titles" localSheetId="0">'Installed Projects'!$A:$A</definedName>
    <definedName name="_xlnm.Print_Titles" localSheetId="1">'Pipeline Projects'!$A:$A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7" i="1" l="1"/>
  <c r="O22" i="1" l="1"/>
  <c r="N22" i="1" l="1"/>
  <c r="N43" i="1" s="1"/>
  <c r="O43" i="1"/>
  <c r="O6" i="3"/>
  <c r="P5" i="3" l="1"/>
  <c r="P4" i="3"/>
  <c r="P19" i="3" s="1"/>
  <c r="O5" i="3" l="1"/>
  <c r="O4" i="3"/>
  <c r="O19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Sharon Daly</author>
  </authors>
  <commentList>
    <comment ref="F3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Year DG Interconection 
Application Was Submitted/  Contract was Signed
</t>
        </r>
      </text>
    </comment>
    <comment ref="V3" authorId="0" shapeId="0" xr:uid="{00000000-0006-0000-0000-000002000000}">
      <text>
        <r>
          <rPr>
            <sz val="9"/>
            <color indexed="81"/>
            <rFont val="Tahoma"/>
            <family val="2"/>
          </rPr>
          <t>Co-Located means DG and ESS being built on same piece of property, but separate points of common coupling</t>
        </r>
      </text>
    </comment>
    <comment ref="W3" authorId="0" shapeId="0" xr:uid="{00000000-0006-0000-0000-000003000000}">
      <text>
        <r>
          <rPr>
            <sz val="9"/>
            <color indexed="81"/>
            <rFont val="Tahoma"/>
            <family val="2"/>
          </rPr>
          <t xml:space="preserve">DC Coupled = ESS is connected to PV; but only PV is connected to the grid.
AC Coupled = ESS is connected to the grid, and PV is connected to the grid; but, neither the ESS nor the PV is connected to each other.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Sharon Daly</author>
  </authors>
  <commentList>
    <comment ref="I3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Year DG Interconection 
Application Was Submitted/  Contract was Signed
</t>
        </r>
      </text>
    </comment>
    <comment ref="W3" authorId="0" shapeId="0" xr:uid="{00000000-0006-0000-0100-000002000000}">
      <text>
        <r>
          <rPr>
            <sz val="9"/>
            <color indexed="81"/>
            <rFont val="Tahoma"/>
            <family val="2"/>
          </rPr>
          <t>Co-Located means DG and ESS being built on same piece of property, but separate points of common coupling</t>
        </r>
      </text>
    </comment>
    <comment ref="X3" authorId="0" shapeId="0" xr:uid="{00000000-0006-0000-0100-000003000000}">
      <text>
        <r>
          <rPr>
            <sz val="9"/>
            <color indexed="81"/>
            <rFont val="Tahoma"/>
            <family val="2"/>
          </rPr>
          <t xml:space="preserve">DC Coupled = ESS is connected to PV; but only PV is connected to the grid.
AC Coupled = ESS is connected to the grid, and PV is connected to the grid; but, neither the ESS nor the PV is connected to each other.
</t>
        </r>
      </text>
    </comment>
  </commentList>
</comments>
</file>

<file path=xl/sharedStrings.xml><?xml version="1.0" encoding="utf-8"?>
<sst xmlns="http://schemas.openxmlformats.org/spreadsheetml/2006/main" count="681" uniqueCount="104">
  <si>
    <t>Installed Projects</t>
  </si>
  <si>
    <t>Energy Storage System</t>
  </si>
  <si>
    <t>Generation</t>
  </si>
  <si>
    <t>DG WR Number</t>
  </si>
  <si>
    <t>Common Project Name</t>
  </si>
  <si>
    <t>Policy Source 1</t>
  </si>
  <si>
    <t>Policy Source 2</t>
  </si>
  <si>
    <t>Other - Source</t>
  </si>
  <si>
    <t>Year Procured</t>
  </si>
  <si>
    <t>Customer Type</t>
  </si>
  <si>
    <t>City/Town</t>
  </si>
  <si>
    <t>Technology Type</t>
  </si>
  <si>
    <t>Other - Technology</t>
  </si>
  <si>
    <t>Manufactuer</t>
  </si>
  <si>
    <t>Energy kWh (DC)</t>
  </si>
  <si>
    <t>Capacity kW (DC)</t>
  </si>
  <si>
    <t>Energy kWh (AC)</t>
  </si>
  <si>
    <t>Capacity kW (AC)</t>
  </si>
  <si>
    <t>Installation Type</t>
  </si>
  <si>
    <t>Application/ Intended Use #1</t>
  </si>
  <si>
    <t>Application/ Intended Use #2</t>
  </si>
  <si>
    <t>Application/ Intended Use #3</t>
  </si>
  <si>
    <t>Other - Application/ Intended Use</t>
  </si>
  <si>
    <t>Storage 
Co-Located with DG/ Generation?</t>
  </si>
  <si>
    <t>System Configuration Type</t>
  </si>
  <si>
    <t>DG/ Generation Type</t>
  </si>
  <si>
    <t>MA - Energy Efficiency/ DR Program</t>
  </si>
  <si>
    <t>Residential</t>
  </si>
  <si>
    <t>Fitchburg</t>
  </si>
  <si>
    <t>Lithium Ion</t>
  </si>
  <si>
    <t>LG Chem</t>
  </si>
  <si>
    <t>BTM</t>
  </si>
  <si>
    <t>Peak Shaving/ Load Leveling</t>
  </si>
  <si>
    <t>Yes</t>
  </si>
  <si>
    <t>AC Coupled</t>
  </si>
  <si>
    <t>Solar</t>
  </si>
  <si>
    <t>Lunenburg</t>
  </si>
  <si>
    <t>Other</t>
  </si>
  <si>
    <t>Tesla</t>
  </si>
  <si>
    <t>Customer Bill Savings (e.g., Demand Charge Management, TOU Arbitrage)</t>
  </si>
  <si>
    <t>Unitil Townsend Substation</t>
  </si>
  <si>
    <t>Utility-Owned Storage - T&amp;D</t>
  </si>
  <si>
    <t>Utility-Owned Distribution</t>
  </si>
  <si>
    <t>Townsend</t>
  </si>
  <si>
    <t>Lishen</t>
  </si>
  <si>
    <t>FTM</t>
  </si>
  <si>
    <t>No</t>
  </si>
  <si>
    <t>MA - SMART Program</t>
  </si>
  <si>
    <t>Renewable Energy Shifting</t>
  </si>
  <si>
    <t>Ashby</t>
  </si>
  <si>
    <t>Generation Support (e.g., Peaker Replacement)</t>
  </si>
  <si>
    <t>Enphase</t>
  </si>
  <si>
    <t>Reliability and Resiliency</t>
  </si>
  <si>
    <t>Other - Please elaborate</t>
  </si>
  <si>
    <t>Non-export backup only</t>
  </si>
  <si>
    <t>Net Metering</t>
  </si>
  <si>
    <t>Commercial</t>
  </si>
  <si>
    <t>IHI</t>
  </si>
  <si>
    <t>Renewable Energy Integration (e.g., Ramping, Smoothing)</t>
  </si>
  <si>
    <t>DC Coupled</t>
  </si>
  <si>
    <t>Kilo-valut</t>
  </si>
  <si>
    <t>Non-export Backup only</t>
  </si>
  <si>
    <t>Utility DR Program</t>
  </si>
  <si>
    <t>FranklinWH</t>
  </si>
  <si>
    <t>Other - Please explain</t>
  </si>
  <si>
    <t>LFP Battery (Litium Ferro Phosphate)</t>
  </si>
  <si>
    <t>Simpliphi</t>
  </si>
  <si>
    <t>2385 (Superceded 3573)</t>
  </si>
  <si>
    <t>Power Quality (e.g., Voltage/VAR Support)</t>
  </si>
  <si>
    <t>Total</t>
  </si>
  <si>
    <t>Pipeline Projects</t>
  </si>
  <si>
    <t>Interconnection Status</t>
  </si>
  <si>
    <t>Year</t>
  </si>
  <si>
    <t>Energy kWh (AC)
**</t>
  </si>
  <si>
    <t>Capacity kW (AC)
*</t>
  </si>
  <si>
    <t>Full Payment Received</t>
  </si>
  <si>
    <t>BYD</t>
  </si>
  <si>
    <t>Wholesale Market (i.e., Energy, Capacity, Ancillary Services)</t>
  </si>
  <si>
    <t>ISA Issued</t>
  </si>
  <si>
    <t>Sungrow</t>
  </si>
  <si>
    <t>MA - DOER/ MassCEC Funded Projects</t>
  </si>
  <si>
    <t>Connected Solutions</t>
  </si>
  <si>
    <t>Narada</t>
  </si>
  <si>
    <t>SunPower</t>
  </si>
  <si>
    <t>Microgrid</t>
  </si>
  <si>
    <t>Application Submitted</t>
  </si>
  <si>
    <t>Solaredge</t>
  </si>
  <si>
    <t>* if AC Capacity was left blank on ESS Survey, the value (highlighted) is assumed to be 95% of DC capacity</t>
  </si>
  <si>
    <t>** if AC Capacity was left blank on ESS Survey, the value (highlighted) is assumed to be 95% of DC capacity and the AC Energy is calculated based on same ratio of DC capacity to DC Energy</t>
  </si>
  <si>
    <t>Policy Source</t>
  </si>
  <si>
    <t>Application/ Intended Use</t>
  </si>
  <si>
    <t>Storage Co-Located with DG/ Generation</t>
  </si>
  <si>
    <t>Lead Acid</t>
  </si>
  <si>
    <t>Utility-Owned Transmission</t>
  </si>
  <si>
    <t xml:space="preserve">Sodium Chemistry </t>
  </si>
  <si>
    <t>MA - Section 83 (c) or 83 (d)</t>
  </si>
  <si>
    <t>Flow Battery</t>
  </si>
  <si>
    <t>T&amp;D Asset Deferral</t>
  </si>
  <si>
    <t>Utility-Owned Storage - R&amp;D</t>
  </si>
  <si>
    <t>Pumped Hydro</t>
  </si>
  <si>
    <t>Compressed Air Energy Storage</t>
  </si>
  <si>
    <t>Thermal Storage</t>
  </si>
  <si>
    <t>Flywheel</t>
  </si>
  <si>
    <t>Ultracapacitor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</si>
</sst>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#,##0.0"/>
    <numFmt numFmtId="165" formatCode="_(* #,##0.0_);_(* \(#,##0.0\);_(* &quot;-&quot;??_);_(@_)"/>
    <numFmt numFmtId="166" formatCode="#,##0.000"/>
    <numFmt numFmtId="167" formatCode="_(* #,##0.0_);_(* \(#,##0.0\);_(* &quot;-&quot;?_);_(@_)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81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4" fillId="0" borderId="6" xfId="0" applyFont="1" applyBorder="1" applyAlignment="1"/>
    <xf numFmtId="0" fontId="1" fillId="0" borderId="6" xfId="0" applyFont="1" applyBorder="1" applyAlignment="1"/>
    <xf numFmtId="0" fontId="0" fillId="0" borderId="0" xfId="0" applyAlignment="1"/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0" borderId="0" xfId="0" applyFill="1" applyAlignment="1">
      <alignment wrapText="1"/>
    </xf>
    <xf numFmtId="0" fontId="6" fillId="0" borderId="0" xfId="0" applyFont="1"/>
    <xf numFmtId="0" fontId="6" fillId="0" borderId="0" xfId="0" applyFont="1" applyAlignment="1">
      <alignment horizontal="left" indent="2"/>
    </xf>
    <xf numFmtId="0" fontId="2" fillId="0" borderId="1" xfId="0" applyFont="1" applyBorder="1"/>
    <xf numFmtId="0" fontId="0" fillId="0" borderId="1" xfId="0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/>
    <xf numFmtId="0" fontId="2" fillId="0" borderId="1" xfId="0" applyFont="1" applyFill="1" applyBorder="1"/>
    <xf numFmtId="0" fontId="2" fillId="0" borderId="0" xfId="0" applyFont="1"/>
    <xf numFmtId="0" fontId="2" fillId="0" borderId="4" xfId="0" applyFont="1" applyFill="1" applyBorder="1" applyAlignment="1">
      <alignment horizontal="left"/>
    </xf>
    <xf numFmtId="0" fontId="2" fillId="0" borderId="4" xfId="0" applyFont="1" applyFill="1" applyBorder="1"/>
    <xf numFmtId="0" fontId="2" fillId="0" borderId="1" xfId="0" applyFont="1" applyFill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1" fillId="0" borderId="8" xfId="0" applyFont="1" applyBorder="1" applyAlignment="1">
      <alignment wrapText="1"/>
    </xf>
    <xf numFmtId="0" fontId="0" fillId="0" borderId="0" xfId="0"/>
    <xf numFmtId="0" fontId="4" fillId="0" borderId="6" xfId="0" applyFont="1" applyBorder="1" applyAlignment="1">
      <alignment horizontal="center" wrapText="1"/>
    </xf>
    <xf numFmtId="0" fontId="2" fillId="0" borderId="0" xfId="0" applyFont="1" applyBorder="1" applyAlignment="1">
      <alignment horizontal="left"/>
    </xf>
    <xf numFmtId="0" fontId="1" fillId="0" borderId="7" xfId="0" applyFont="1" applyFill="1" applyBorder="1" applyAlignment="1">
      <alignment horizontal="center" wrapText="1"/>
    </xf>
    <xf numFmtId="0" fontId="0" fillId="0" borderId="1" xfId="0" applyFill="1" applyBorder="1" applyAlignment="1">
      <alignment wrapText="1"/>
    </xf>
    <xf numFmtId="3" fontId="0" fillId="0" borderId="1" xfId="0" applyNumberFormat="1" applyFill="1" applyBorder="1" applyAlignment="1">
      <alignment wrapText="1"/>
    </xf>
    <xf numFmtId="0" fontId="2" fillId="0" borderId="4" xfId="0" applyFont="1" applyBorder="1" applyAlignment="1">
      <alignment horizontal="left"/>
    </xf>
    <xf numFmtId="0" fontId="4" fillId="0" borderId="8" xfId="0" applyFont="1" applyFill="1" applyBorder="1" applyAlignment="1">
      <alignment wrapText="1"/>
    </xf>
    <xf numFmtId="0" fontId="0" fillId="0" borderId="1" xfId="0" applyFill="1" applyBorder="1" applyAlignment="1">
      <alignment horizontal="right" wrapText="1"/>
    </xf>
    <xf numFmtId="0" fontId="7" fillId="0" borderId="0" xfId="0" applyFont="1" applyAlignment="1">
      <alignment horizontal="right"/>
    </xf>
    <xf numFmtId="4" fontId="0" fillId="0" borderId="1" xfId="0" applyNumberFormat="1" applyFill="1" applyBorder="1" applyAlignment="1">
      <alignment wrapText="1"/>
    </xf>
    <xf numFmtId="164" fontId="0" fillId="0" borderId="1" xfId="0" applyNumberFormat="1" applyFill="1" applyBorder="1" applyAlignment="1">
      <alignment wrapText="1"/>
    </xf>
    <xf numFmtId="0" fontId="0" fillId="0" borderId="1" xfId="0" applyFill="1" applyBorder="1" applyAlignment="1">
      <alignment horizontal="center" wrapText="1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2" fillId="3" borderId="0" xfId="0" applyFont="1" applyFill="1" applyAlignment="1">
      <alignment wrapText="1"/>
    </xf>
    <xf numFmtId="165" fontId="0" fillId="0" borderId="1" xfId="1" applyNumberFormat="1" applyFont="1" applyFill="1" applyBorder="1" applyAlignment="1">
      <alignment wrapText="1"/>
    </xf>
    <xf numFmtId="165" fontId="2" fillId="3" borderId="1" xfId="1" applyNumberFormat="1" applyFont="1" applyFill="1" applyBorder="1" applyAlignment="1">
      <alignment wrapText="1"/>
    </xf>
    <xf numFmtId="4" fontId="2" fillId="3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 applyProtection="1">
      <alignment wrapText="1"/>
      <protection locked="0"/>
    </xf>
    <xf numFmtId="166" fontId="0" fillId="0" borderId="1" xfId="0" applyNumberFormat="1" applyFill="1" applyBorder="1" applyAlignment="1">
      <alignment wrapText="1"/>
    </xf>
    <xf numFmtId="165" fontId="0" fillId="4" borderId="1" xfId="1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wrapText="1"/>
    </xf>
    <xf numFmtId="43" fontId="0" fillId="0" borderId="1" xfId="1" applyNumberFormat="1" applyFont="1" applyFill="1" applyBorder="1" applyAlignment="1">
      <alignment wrapText="1"/>
    </xf>
    <xf numFmtId="0" fontId="0" fillId="0" borderId="0" xfId="0" applyAlignment="1">
      <alignment horizontal="center" wrapText="1"/>
    </xf>
    <xf numFmtId="0" fontId="2" fillId="0" borderId="0" xfId="0" applyFont="1" applyFill="1" applyBorder="1" applyAlignment="1">
      <alignment wrapText="1"/>
    </xf>
    <xf numFmtId="165" fontId="0" fillId="0" borderId="0" xfId="1" applyNumberFormat="1" applyFont="1" applyAlignment="1">
      <alignment wrapText="1"/>
    </xf>
    <xf numFmtId="167" fontId="0" fillId="0" borderId="1" xfId="0" applyNumberFormat="1" applyFill="1" applyBorder="1" applyAlignment="1">
      <alignment wrapText="1"/>
    </xf>
    <xf numFmtId="167" fontId="0" fillId="0" borderId="1" xfId="0" applyNumberFormat="1" applyFill="1" applyBorder="1" applyAlignment="1">
      <alignment horizontal="right" wrapText="1"/>
    </xf>
    <xf numFmtId="167" fontId="2" fillId="0" borderId="1" xfId="1" applyNumberFormat="1" applyFont="1" applyFill="1" applyBorder="1" applyAlignment="1">
      <alignment wrapText="1"/>
    </xf>
    <xf numFmtId="167" fontId="2" fillId="3" borderId="1" xfId="1" applyNumberFormat="1" applyFont="1" applyFill="1" applyBorder="1" applyAlignment="1">
      <alignment wrapText="1"/>
    </xf>
    <xf numFmtId="167" fontId="0" fillId="4" borderId="1" xfId="1" applyNumberFormat="1" applyFont="1" applyFill="1" applyBorder="1" applyAlignment="1">
      <alignment wrapText="1"/>
    </xf>
    <xf numFmtId="167" fontId="0" fillId="0" borderId="1" xfId="1" applyNumberFormat="1" applyFont="1" applyFill="1" applyBorder="1" applyAlignment="1">
      <alignment wrapText="1"/>
    </xf>
    <xf numFmtId="167" fontId="2" fillId="4" borderId="1" xfId="1" applyNumberFormat="1" applyFont="1" applyFill="1" applyBorder="1" applyAlignment="1">
      <alignment wrapText="1"/>
    </xf>
    <xf numFmtId="167" fontId="0" fillId="0" borderId="0" xfId="0" applyNumberFormat="1" applyAlignment="1">
      <alignment wrapText="1"/>
    </xf>
    <xf numFmtId="167" fontId="0" fillId="0" borderId="0" xfId="1" applyNumberFormat="1" applyFont="1" applyAlignment="1">
      <alignment wrapText="1"/>
    </xf>
    <xf numFmtId="164" fontId="2" fillId="0" borderId="1" xfId="1" applyNumberFormat="1" applyFont="1" applyFill="1" applyBorder="1" applyAlignment="1">
      <alignment wrapText="1"/>
    </xf>
    <xf numFmtId="164" fontId="2" fillId="3" borderId="1" xfId="1" applyNumberFormat="1" applyFont="1" applyFill="1" applyBorder="1" applyAlignment="1">
      <alignment wrapText="1"/>
    </xf>
    <xf numFmtId="164" fontId="0" fillId="0" borderId="0" xfId="0" applyNumberFormat="1" applyFill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4" fontId="2" fillId="0" borderId="1" xfId="0" applyNumberFormat="1" applyFont="1" applyFill="1" applyBorder="1" applyAlignment="1">
      <alignment wrapText="1"/>
    </xf>
    <xf numFmtId="164" fontId="0" fillId="0" borderId="1" xfId="1" applyNumberFormat="1" applyFont="1" applyFill="1" applyBorder="1" applyAlignment="1">
      <alignment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2" borderId="5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3"/>
  <sheetViews>
    <sheetView tabSelected="1" zoomScale="80" zoomScaleNormal="80" workbookViewId="0">
      <pane xSplit="2" ySplit="3" topLeftCell="C36" activePane="bottomRight" state="frozen"/>
      <selection pane="bottomRight" activeCell="K39" sqref="K39"/>
      <selection pane="bottomLeft" activeCell="A4" sqref="A4"/>
      <selection pane="topRight" activeCell="C1" sqref="C1"/>
    </sheetView>
  </sheetViews>
  <sheetFormatPr defaultColWidth="9.140625" defaultRowHeight="15"/>
  <cols>
    <col min="1" max="1" width="10.28515625" style="11" customWidth="1"/>
    <col min="2" max="2" width="31" style="11" customWidth="1"/>
    <col min="3" max="3" width="20.42578125" style="11" customWidth="1"/>
    <col min="4" max="4" width="16.7109375" style="29" customWidth="1"/>
    <col min="5" max="5" width="18" style="11" customWidth="1"/>
    <col min="6" max="6" width="9.42578125" style="29" customWidth="1"/>
    <col min="7" max="7" width="15.7109375" style="11" customWidth="1"/>
    <col min="8" max="8" width="12.7109375" style="11" customWidth="1"/>
    <col min="9" max="9" width="18.28515625" style="11" customWidth="1"/>
    <col min="10" max="10" width="15.7109375" style="11" customWidth="1"/>
    <col min="11" max="11" width="17.140625" style="11" customWidth="1"/>
    <col min="12" max="13" width="9.85546875" style="11" customWidth="1"/>
    <col min="14" max="14" width="12.42578125" style="11" customWidth="1"/>
    <col min="15" max="15" width="11.7109375" style="11" customWidth="1"/>
    <col min="16" max="16" width="11.28515625" style="11" customWidth="1"/>
    <col min="17" max="19" width="25.7109375" style="11" customWidth="1"/>
    <col min="20" max="20" width="20.7109375" style="11" customWidth="1"/>
    <col min="21" max="21" width="13.42578125" style="11" customWidth="1"/>
    <col min="22" max="22" width="18.42578125" style="29" customWidth="1"/>
    <col min="23" max="23" width="13.42578125" style="29" customWidth="1"/>
    <col min="24" max="24" width="14.7109375" style="11" customWidth="1"/>
    <col min="25" max="25" width="9.7109375" style="27" customWidth="1"/>
    <col min="26" max="26" width="9.7109375" style="11" customWidth="1"/>
    <col min="27" max="16384" width="9.140625" style="11"/>
  </cols>
  <sheetData>
    <row r="1" spans="1:26" s="28" customFormat="1" ht="22.5" customHeight="1">
      <c r="A1" s="77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</row>
    <row r="2" spans="1:26" s="10" customFormat="1" ht="18.75" customHeight="1">
      <c r="A2" s="7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80"/>
      <c r="U2" s="74" t="s">
        <v>2</v>
      </c>
      <c r="V2" s="75"/>
      <c r="W2" s="75"/>
      <c r="X2" s="75"/>
      <c r="Y2" s="75"/>
      <c r="Z2" s="76"/>
    </row>
    <row r="3" spans="1:26" s="2" customFormat="1" ht="47.25" customHeight="1">
      <c r="A3" s="3" t="s">
        <v>3</v>
      </c>
      <c r="B3" s="3" t="s">
        <v>4</v>
      </c>
      <c r="C3" s="3" t="s">
        <v>5</v>
      </c>
      <c r="D3" s="3" t="s">
        <v>6</v>
      </c>
      <c r="E3" s="3" t="s">
        <v>7</v>
      </c>
      <c r="F3" s="3" t="s">
        <v>8</v>
      </c>
      <c r="G3" s="3" t="s">
        <v>9</v>
      </c>
      <c r="H3" s="3" t="s">
        <v>10</v>
      </c>
      <c r="I3" s="32" t="s">
        <v>11</v>
      </c>
      <c r="J3" s="32" t="s">
        <v>12</v>
      </c>
      <c r="K3" s="32" t="s">
        <v>13</v>
      </c>
      <c r="L3" s="32" t="s">
        <v>14</v>
      </c>
      <c r="M3" s="26" t="s">
        <v>15</v>
      </c>
      <c r="N3" s="26" t="s">
        <v>16</v>
      </c>
      <c r="O3" s="26" t="s">
        <v>17</v>
      </c>
      <c r="P3" s="26" t="s">
        <v>18</v>
      </c>
      <c r="Q3" s="32" t="s">
        <v>19</v>
      </c>
      <c r="R3" s="32" t="s">
        <v>20</v>
      </c>
      <c r="S3" s="32" t="s">
        <v>21</v>
      </c>
      <c r="T3" s="32" t="s">
        <v>22</v>
      </c>
      <c r="U3" s="26" t="s">
        <v>3</v>
      </c>
      <c r="V3" s="32" t="s">
        <v>23</v>
      </c>
      <c r="W3" s="34" t="s">
        <v>24</v>
      </c>
      <c r="X3" s="26" t="s">
        <v>25</v>
      </c>
      <c r="Y3" s="26" t="s">
        <v>15</v>
      </c>
      <c r="Z3" s="26" t="s">
        <v>17</v>
      </c>
    </row>
    <row r="4" spans="1:26" s="13" customFormat="1" ht="45">
      <c r="A4" s="35"/>
      <c r="B4" s="43">
        <v>3625</v>
      </c>
      <c r="C4" s="25" t="s">
        <v>26</v>
      </c>
      <c r="D4" s="25"/>
      <c r="E4" s="25"/>
      <c r="F4" s="35">
        <v>2019</v>
      </c>
      <c r="G4" s="44" t="s">
        <v>27</v>
      </c>
      <c r="H4" s="25" t="s">
        <v>28</v>
      </c>
      <c r="I4" s="17" t="s">
        <v>29</v>
      </c>
      <c r="J4" s="35"/>
      <c r="K4" s="25" t="s">
        <v>30</v>
      </c>
      <c r="L4" s="42">
        <v>13</v>
      </c>
      <c r="M4" s="42">
        <v>5</v>
      </c>
      <c r="N4" s="59">
        <v>12</v>
      </c>
      <c r="O4" s="59">
        <v>5</v>
      </c>
      <c r="P4" s="35" t="s">
        <v>31</v>
      </c>
      <c r="Q4" s="25" t="s">
        <v>32</v>
      </c>
      <c r="R4" s="25"/>
      <c r="S4" s="25"/>
      <c r="T4" s="35"/>
      <c r="U4" s="39"/>
      <c r="V4" s="35" t="s">
        <v>33</v>
      </c>
      <c r="W4" s="35" t="s">
        <v>34</v>
      </c>
      <c r="X4" s="35" t="s">
        <v>35</v>
      </c>
      <c r="Y4" s="35">
        <v>4.08</v>
      </c>
      <c r="Z4" s="41">
        <v>4.1500000000000004</v>
      </c>
    </row>
    <row r="5" spans="1:26" s="13" customFormat="1" ht="45">
      <c r="A5" s="35"/>
      <c r="B5" s="43">
        <v>3626</v>
      </c>
      <c r="C5" s="25" t="s">
        <v>26</v>
      </c>
      <c r="D5" s="25"/>
      <c r="E5" s="25"/>
      <c r="F5" s="35">
        <v>2019</v>
      </c>
      <c r="G5" s="44" t="s">
        <v>27</v>
      </c>
      <c r="H5" s="25" t="s">
        <v>36</v>
      </c>
      <c r="I5" s="18" t="s">
        <v>29</v>
      </c>
      <c r="J5" s="25"/>
      <c r="K5" s="25" t="s">
        <v>30</v>
      </c>
      <c r="L5" s="42">
        <v>13</v>
      </c>
      <c r="M5" s="42">
        <v>5</v>
      </c>
      <c r="N5" s="60">
        <v>12</v>
      </c>
      <c r="O5" s="60">
        <v>5</v>
      </c>
      <c r="P5" s="25" t="s">
        <v>31</v>
      </c>
      <c r="Q5" s="25" t="s">
        <v>32</v>
      </c>
      <c r="R5" s="25"/>
      <c r="S5" s="25"/>
      <c r="T5" s="35"/>
      <c r="U5" s="39"/>
      <c r="V5" s="35" t="s">
        <v>33</v>
      </c>
      <c r="W5" s="35" t="s">
        <v>34</v>
      </c>
      <c r="X5" s="35" t="s">
        <v>35</v>
      </c>
      <c r="Y5" s="35">
        <v>5.0999999999999996</v>
      </c>
      <c r="Z5" s="42">
        <v>4.3</v>
      </c>
    </row>
    <row r="6" spans="1:26" s="13" customFormat="1" ht="45">
      <c r="A6" s="35"/>
      <c r="B6" s="43">
        <v>3627</v>
      </c>
      <c r="C6" s="25" t="s">
        <v>26</v>
      </c>
      <c r="D6" s="25"/>
      <c r="E6" s="25"/>
      <c r="F6" s="35">
        <v>2019</v>
      </c>
      <c r="G6" s="44" t="s">
        <v>27</v>
      </c>
      <c r="H6" s="25" t="s">
        <v>28</v>
      </c>
      <c r="I6" s="18" t="s">
        <v>29</v>
      </c>
      <c r="J6" s="35"/>
      <c r="K6" s="25" t="s">
        <v>30</v>
      </c>
      <c r="L6" s="42">
        <v>13</v>
      </c>
      <c r="M6" s="42">
        <v>5</v>
      </c>
      <c r="N6" s="59">
        <v>12</v>
      </c>
      <c r="O6" s="59">
        <v>5</v>
      </c>
      <c r="P6" s="35" t="s">
        <v>31</v>
      </c>
      <c r="Q6" s="25" t="s">
        <v>32</v>
      </c>
      <c r="R6" s="25"/>
      <c r="S6" s="25"/>
      <c r="T6" s="35"/>
      <c r="U6" s="40"/>
      <c r="V6" s="35" t="s">
        <v>33</v>
      </c>
      <c r="W6" s="35" t="s">
        <v>34</v>
      </c>
      <c r="X6" s="35" t="s">
        <v>35</v>
      </c>
      <c r="Y6" s="35">
        <v>5.13</v>
      </c>
      <c r="Z6" s="42">
        <v>4.5</v>
      </c>
    </row>
    <row r="7" spans="1:26" s="13" customFormat="1" ht="45">
      <c r="A7" s="35"/>
      <c r="B7" s="43">
        <v>3628</v>
      </c>
      <c r="C7" s="25" t="s">
        <v>26</v>
      </c>
      <c r="D7" s="25"/>
      <c r="E7" s="25"/>
      <c r="F7" s="35">
        <v>2019</v>
      </c>
      <c r="G7" s="44" t="s">
        <v>27</v>
      </c>
      <c r="H7" s="25" t="s">
        <v>28</v>
      </c>
      <c r="I7" s="18" t="s">
        <v>29</v>
      </c>
      <c r="J7" s="35"/>
      <c r="K7" s="25" t="s">
        <v>30</v>
      </c>
      <c r="L7" s="42">
        <v>13</v>
      </c>
      <c r="M7" s="42">
        <v>5</v>
      </c>
      <c r="N7" s="59">
        <v>12</v>
      </c>
      <c r="O7" s="59">
        <v>5</v>
      </c>
      <c r="P7" s="35" t="s">
        <v>31</v>
      </c>
      <c r="Q7" s="25" t="s">
        <v>32</v>
      </c>
      <c r="R7" s="25"/>
      <c r="S7" s="25"/>
      <c r="T7" s="35"/>
      <c r="U7" s="35"/>
      <c r="V7" s="35" t="s">
        <v>33</v>
      </c>
      <c r="W7" s="35" t="s">
        <v>34</v>
      </c>
      <c r="X7" s="35" t="s">
        <v>35</v>
      </c>
      <c r="Y7" s="41">
        <v>4.95</v>
      </c>
      <c r="Z7" s="42">
        <v>4.2</v>
      </c>
    </row>
    <row r="8" spans="1:26" s="13" customFormat="1" ht="60">
      <c r="A8" s="35"/>
      <c r="B8" s="43">
        <v>3767</v>
      </c>
      <c r="C8" s="25" t="s">
        <v>37</v>
      </c>
      <c r="D8" s="25"/>
      <c r="E8" s="25"/>
      <c r="F8" s="35">
        <v>2019</v>
      </c>
      <c r="G8" s="25" t="s">
        <v>27</v>
      </c>
      <c r="H8" s="25" t="s">
        <v>36</v>
      </c>
      <c r="I8" s="18" t="s">
        <v>29</v>
      </c>
      <c r="J8" s="35"/>
      <c r="K8" s="25" t="s">
        <v>38</v>
      </c>
      <c r="L8" s="42"/>
      <c r="M8" s="42"/>
      <c r="N8" s="59">
        <v>27</v>
      </c>
      <c r="O8" s="59">
        <v>14.4</v>
      </c>
      <c r="P8" s="35" t="s">
        <v>31</v>
      </c>
      <c r="Q8" s="25" t="s">
        <v>39</v>
      </c>
      <c r="R8" s="25"/>
      <c r="S8" s="25"/>
      <c r="T8" s="35"/>
      <c r="U8" s="35"/>
      <c r="V8" s="35" t="s">
        <v>33</v>
      </c>
      <c r="W8" s="35" t="s">
        <v>34</v>
      </c>
      <c r="X8" s="35" t="s">
        <v>35</v>
      </c>
      <c r="Y8" s="42">
        <v>9.1</v>
      </c>
      <c r="Z8" s="42">
        <v>7.6</v>
      </c>
    </row>
    <row r="9" spans="1:26" s="13" customFormat="1" ht="30">
      <c r="A9" s="35"/>
      <c r="B9" s="50" t="s">
        <v>40</v>
      </c>
      <c r="C9" s="25" t="s">
        <v>41</v>
      </c>
      <c r="D9" s="25"/>
      <c r="E9" s="25"/>
      <c r="F9" s="35">
        <v>2019</v>
      </c>
      <c r="G9" s="25" t="s">
        <v>42</v>
      </c>
      <c r="H9" s="25" t="s">
        <v>43</v>
      </c>
      <c r="I9" s="18" t="s">
        <v>29</v>
      </c>
      <c r="J9" s="35"/>
      <c r="K9" s="25" t="s">
        <v>44</v>
      </c>
      <c r="L9" s="68">
        <v>4054</v>
      </c>
      <c r="M9" s="68">
        <v>2856</v>
      </c>
      <c r="N9" s="61">
        <v>4000</v>
      </c>
      <c r="O9" s="61">
        <v>2000</v>
      </c>
      <c r="P9" s="35" t="s">
        <v>45</v>
      </c>
      <c r="Q9" s="25" t="s">
        <v>32</v>
      </c>
      <c r="R9" s="25"/>
      <c r="S9" s="25"/>
      <c r="T9" s="35"/>
      <c r="U9" s="35"/>
      <c r="V9" s="35" t="s">
        <v>46</v>
      </c>
      <c r="W9" s="35"/>
      <c r="X9" s="35"/>
      <c r="Y9" s="36"/>
      <c r="Z9" s="36"/>
    </row>
    <row r="10" spans="1:26" s="13" customFormat="1" ht="60">
      <c r="A10" s="35"/>
      <c r="B10" s="50">
        <v>4350</v>
      </c>
      <c r="C10" s="44" t="s">
        <v>47</v>
      </c>
      <c r="D10" s="44" t="s">
        <v>26</v>
      </c>
      <c r="E10" s="25"/>
      <c r="F10" s="35">
        <v>2020</v>
      </c>
      <c r="G10" s="25" t="s">
        <v>27</v>
      </c>
      <c r="H10" s="35" t="s">
        <v>36</v>
      </c>
      <c r="I10" s="18" t="s">
        <v>29</v>
      </c>
      <c r="J10" s="35"/>
      <c r="K10" s="25" t="s">
        <v>38</v>
      </c>
      <c r="L10" s="42"/>
      <c r="M10" s="42"/>
      <c r="N10" s="62">
        <v>40.5</v>
      </c>
      <c r="O10" s="62">
        <v>21.6</v>
      </c>
      <c r="P10" s="35" t="s">
        <v>31</v>
      </c>
      <c r="Q10" s="44" t="s">
        <v>32</v>
      </c>
      <c r="R10" s="44" t="s">
        <v>39</v>
      </c>
      <c r="S10" s="44" t="s">
        <v>48</v>
      </c>
      <c r="T10" s="35"/>
      <c r="U10" s="35"/>
      <c r="V10" s="44" t="s">
        <v>33</v>
      </c>
      <c r="W10" s="51" t="s">
        <v>34</v>
      </c>
      <c r="X10" s="44" t="s">
        <v>35</v>
      </c>
      <c r="Y10" s="49">
        <v>16.32</v>
      </c>
      <c r="Z10" s="49">
        <v>15.2</v>
      </c>
    </row>
    <row r="11" spans="1:26" s="13" customFormat="1" ht="60">
      <c r="A11" s="35"/>
      <c r="B11" s="43">
        <v>4097</v>
      </c>
      <c r="C11" s="25" t="s">
        <v>47</v>
      </c>
      <c r="D11" s="25"/>
      <c r="E11" s="25"/>
      <c r="F11" s="35">
        <v>2020</v>
      </c>
      <c r="G11" s="25" t="s">
        <v>27</v>
      </c>
      <c r="H11" s="35" t="s">
        <v>28</v>
      </c>
      <c r="I11" s="18" t="s">
        <v>29</v>
      </c>
      <c r="J11" s="35"/>
      <c r="K11" s="25" t="s">
        <v>38</v>
      </c>
      <c r="L11" s="42"/>
      <c r="M11" s="42"/>
      <c r="N11" s="59">
        <v>27</v>
      </c>
      <c r="O11" s="59">
        <v>14.4</v>
      </c>
      <c r="P11" s="35" t="s">
        <v>31</v>
      </c>
      <c r="Q11" s="25" t="s">
        <v>32</v>
      </c>
      <c r="R11" s="25" t="s">
        <v>39</v>
      </c>
      <c r="S11" s="25" t="s">
        <v>48</v>
      </c>
      <c r="T11" s="35"/>
      <c r="U11" s="39"/>
      <c r="V11" s="35" t="s">
        <v>33</v>
      </c>
      <c r="W11" s="35" t="s">
        <v>34</v>
      </c>
      <c r="X11" s="35" t="s">
        <v>35</v>
      </c>
      <c r="Y11" s="35">
        <v>7.56</v>
      </c>
      <c r="Z11" s="42">
        <v>7.6</v>
      </c>
    </row>
    <row r="12" spans="1:26" s="13" customFormat="1" ht="60">
      <c r="A12" s="35"/>
      <c r="B12" s="43">
        <v>4327</v>
      </c>
      <c r="C12" s="25" t="s">
        <v>47</v>
      </c>
      <c r="D12" s="25"/>
      <c r="E12" s="25"/>
      <c r="F12" s="35">
        <v>2020</v>
      </c>
      <c r="G12" s="25" t="s">
        <v>27</v>
      </c>
      <c r="H12" s="35" t="s">
        <v>28</v>
      </c>
      <c r="I12" s="18" t="s">
        <v>29</v>
      </c>
      <c r="J12" s="35"/>
      <c r="K12" s="25" t="s">
        <v>38</v>
      </c>
      <c r="L12" s="42"/>
      <c r="M12" s="42"/>
      <c r="N12" s="59">
        <v>13.5</v>
      </c>
      <c r="O12" s="59">
        <v>7.2</v>
      </c>
      <c r="P12" s="35" t="s">
        <v>31</v>
      </c>
      <c r="Q12" s="25" t="s">
        <v>32</v>
      </c>
      <c r="R12" s="25" t="s">
        <v>48</v>
      </c>
      <c r="S12" s="25" t="s">
        <v>39</v>
      </c>
      <c r="T12" s="35"/>
      <c r="U12" s="39"/>
      <c r="V12" s="35" t="s">
        <v>33</v>
      </c>
      <c r="W12" s="35" t="s">
        <v>34</v>
      </c>
      <c r="X12" s="35" t="s">
        <v>35</v>
      </c>
      <c r="Y12" s="35">
        <v>14.97</v>
      </c>
      <c r="Z12" s="41">
        <v>7.68</v>
      </c>
    </row>
    <row r="13" spans="1:26" s="13" customFormat="1" ht="30">
      <c r="A13" s="35"/>
      <c r="B13" s="43">
        <v>4713</v>
      </c>
      <c r="C13" s="25" t="s">
        <v>47</v>
      </c>
      <c r="D13" s="25"/>
      <c r="E13" s="25"/>
      <c r="F13" s="35">
        <v>2021</v>
      </c>
      <c r="G13" s="25" t="s">
        <v>27</v>
      </c>
      <c r="H13" s="35" t="s">
        <v>49</v>
      </c>
      <c r="I13" s="18" t="s">
        <v>29</v>
      </c>
      <c r="J13" s="35"/>
      <c r="K13" s="25" t="s">
        <v>38</v>
      </c>
      <c r="L13" s="42"/>
      <c r="M13" s="42"/>
      <c r="N13" s="59">
        <v>27</v>
      </c>
      <c r="O13" s="59">
        <v>14.4</v>
      </c>
      <c r="P13" s="35" t="s">
        <v>31</v>
      </c>
      <c r="Q13" s="25" t="s">
        <v>50</v>
      </c>
      <c r="R13" s="25"/>
      <c r="S13" s="25"/>
      <c r="T13" s="35"/>
      <c r="U13" s="39"/>
      <c r="V13" s="35" t="s">
        <v>33</v>
      </c>
      <c r="W13" s="35" t="s">
        <v>34</v>
      </c>
      <c r="X13" s="35" t="s">
        <v>35</v>
      </c>
      <c r="Y13" s="35">
        <v>8.8800000000000008</v>
      </c>
      <c r="Z13" s="42">
        <v>10</v>
      </c>
    </row>
    <row r="14" spans="1:26" s="13" customFormat="1" ht="60">
      <c r="A14" s="35"/>
      <c r="B14" s="43">
        <v>4993</v>
      </c>
      <c r="C14" s="25" t="s">
        <v>37</v>
      </c>
      <c r="D14" s="25"/>
      <c r="E14" s="25"/>
      <c r="F14" s="35">
        <v>2021</v>
      </c>
      <c r="G14" s="25" t="s">
        <v>27</v>
      </c>
      <c r="H14" s="35" t="s">
        <v>28</v>
      </c>
      <c r="I14" s="18" t="s">
        <v>29</v>
      </c>
      <c r="J14" s="35"/>
      <c r="K14" s="25" t="s">
        <v>38</v>
      </c>
      <c r="L14" s="42"/>
      <c r="M14" s="42"/>
      <c r="N14" s="59">
        <v>27</v>
      </c>
      <c r="O14" s="59">
        <v>14.4</v>
      </c>
      <c r="P14" s="35" t="s">
        <v>31</v>
      </c>
      <c r="Q14" s="25" t="s">
        <v>32</v>
      </c>
      <c r="R14" s="25" t="s">
        <v>39</v>
      </c>
      <c r="S14" s="25" t="s">
        <v>48</v>
      </c>
      <c r="T14" s="35"/>
      <c r="U14" s="39"/>
      <c r="V14" s="35" t="s">
        <v>33</v>
      </c>
      <c r="W14" s="35" t="s">
        <v>34</v>
      </c>
      <c r="X14" s="35" t="s">
        <v>35</v>
      </c>
      <c r="Y14" s="35">
        <v>7.77</v>
      </c>
      <c r="Z14" s="41">
        <v>7.68</v>
      </c>
    </row>
    <row r="15" spans="1:26" s="13" customFormat="1" ht="30">
      <c r="A15" s="35"/>
      <c r="B15" s="43">
        <v>4645</v>
      </c>
      <c r="C15" s="25" t="s">
        <v>47</v>
      </c>
      <c r="D15" s="25"/>
      <c r="E15" s="25"/>
      <c r="F15" s="35">
        <v>2021</v>
      </c>
      <c r="G15" s="25" t="s">
        <v>27</v>
      </c>
      <c r="H15" s="35" t="s">
        <v>28</v>
      </c>
      <c r="I15" s="18" t="s">
        <v>29</v>
      </c>
      <c r="J15" s="35"/>
      <c r="K15" s="25" t="s">
        <v>51</v>
      </c>
      <c r="L15" s="42"/>
      <c r="M15" s="42"/>
      <c r="N15" s="59">
        <v>16.8</v>
      </c>
      <c r="O15" s="59">
        <v>9.5399999999999991</v>
      </c>
      <c r="P15" s="35" t="s">
        <v>31</v>
      </c>
      <c r="Q15" s="25" t="s">
        <v>32</v>
      </c>
      <c r="R15" s="25" t="s">
        <v>52</v>
      </c>
      <c r="S15" s="25"/>
      <c r="T15" s="35"/>
      <c r="U15" s="39"/>
      <c r="V15" s="35" t="s">
        <v>33</v>
      </c>
      <c r="W15" s="35" t="s">
        <v>34</v>
      </c>
      <c r="X15" s="35" t="s">
        <v>35</v>
      </c>
      <c r="Y15" s="35">
        <v>9.86</v>
      </c>
      <c r="Z15" s="52">
        <v>7.9649999999999999</v>
      </c>
    </row>
    <row r="16" spans="1:26" s="28" customFormat="1" ht="30">
      <c r="A16" s="35"/>
      <c r="B16" s="43">
        <v>5486</v>
      </c>
      <c r="C16" s="25" t="s">
        <v>47</v>
      </c>
      <c r="D16" s="25"/>
      <c r="E16" s="25"/>
      <c r="F16" s="35">
        <v>2022</v>
      </c>
      <c r="G16" s="25" t="s">
        <v>27</v>
      </c>
      <c r="H16" s="35" t="s">
        <v>36</v>
      </c>
      <c r="I16" s="18" t="s">
        <v>29</v>
      </c>
      <c r="J16" s="35"/>
      <c r="K16" s="25" t="s">
        <v>38</v>
      </c>
      <c r="L16" s="42"/>
      <c r="M16" s="42"/>
      <c r="N16" s="59">
        <v>27</v>
      </c>
      <c r="O16" s="59">
        <v>14.4</v>
      </c>
      <c r="P16" s="35" t="s">
        <v>31</v>
      </c>
      <c r="Q16" s="25" t="s">
        <v>53</v>
      </c>
      <c r="R16" s="25"/>
      <c r="S16" s="25"/>
      <c r="T16" s="35" t="s">
        <v>54</v>
      </c>
      <c r="U16" s="39"/>
      <c r="V16" s="35" t="s">
        <v>33</v>
      </c>
      <c r="W16" s="35" t="s">
        <v>34</v>
      </c>
      <c r="X16" s="35" t="s">
        <v>35</v>
      </c>
      <c r="Y16" s="35">
        <v>11.56</v>
      </c>
      <c r="Z16" s="42">
        <v>11.4</v>
      </c>
    </row>
    <row r="17" spans="1:26" s="28" customFormat="1" ht="30">
      <c r="A17" s="35"/>
      <c r="B17" s="43">
        <v>5521</v>
      </c>
      <c r="C17" s="25" t="s">
        <v>37</v>
      </c>
      <c r="D17" s="25"/>
      <c r="E17" s="25" t="s">
        <v>55</v>
      </c>
      <c r="F17" s="35">
        <v>2022</v>
      </c>
      <c r="G17" s="25" t="s">
        <v>27</v>
      </c>
      <c r="H17" s="35" t="s">
        <v>43</v>
      </c>
      <c r="I17" s="18" t="s">
        <v>29</v>
      </c>
      <c r="J17" s="35"/>
      <c r="K17" s="25" t="s">
        <v>51</v>
      </c>
      <c r="L17" s="42"/>
      <c r="M17" s="42"/>
      <c r="N17" s="59">
        <v>10.08</v>
      </c>
      <c r="O17" s="59">
        <v>5.7</v>
      </c>
      <c r="P17" s="35" t="s">
        <v>31</v>
      </c>
      <c r="Q17" s="25" t="s">
        <v>53</v>
      </c>
      <c r="R17" s="25"/>
      <c r="S17" s="25"/>
      <c r="T17" s="35" t="s">
        <v>54</v>
      </c>
      <c r="U17" s="39"/>
      <c r="V17" s="35" t="s">
        <v>33</v>
      </c>
      <c r="W17" s="35" t="s">
        <v>34</v>
      </c>
      <c r="X17" s="35" t="s">
        <v>35</v>
      </c>
      <c r="Y17" s="35">
        <v>11.6</v>
      </c>
      <c r="Z17" s="41">
        <v>8.56</v>
      </c>
    </row>
    <row r="18" spans="1:26" s="28" customFormat="1" ht="60">
      <c r="A18" s="35"/>
      <c r="B18" s="43">
        <v>5604</v>
      </c>
      <c r="C18" s="25" t="s">
        <v>47</v>
      </c>
      <c r="D18" s="25"/>
      <c r="E18" s="25"/>
      <c r="F18" s="35">
        <v>2022</v>
      </c>
      <c r="G18" s="25" t="s">
        <v>27</v>
      </c>
      <c r="H18" s="35" t="s">
        <v>36</v>
      </c>
      <c r="I18" s="18" t="s">
        <v>29</v>
      </c>
      <c r="J18" s="35"/>
      <c r="K18" s="25" t="s">
        <v>38</v>
      </c>
      <c r="L18" s="42"/>
      <c r="M18" s="42"/>
      <c r="N18" s="59">
        <v>27</v>
      </c>
      <c r="O18" s="59">
        <v>14.8</v>
      </c>
      <c r="P18" s="35" t="s">
        <v>31</v>
      </c>
      <c r="Q18" s="25" t="s">
        <v>32</v>
      </c>
      <c r="R18" s="25" t="s">
        <v>39</v>
      </c>
      <c r="S18" s="25" t="s">
        <v>48</v>
      </c>
      <c r="T18" s="35" t="s">
        <v>54</v>
      </c>
      <c r="U18" s="39"/>
      <c r="V18" s="35" t="s">
        <v>33</v>
      </c>
      <c r="W18" s="35" t="s">
        <v>34</v>
      </c>
      <c r="X18" s="35" t="s">
        <v>35</v>
      </c>
      <c r="Y18" s="35">
        <v>12.45</v>
      </c>
      <c r="Z18" s="42">
        <v>7.6</v>
      </c>
    </row>
    <row r="19" spans="1:26" s="28" customFormat="1" ht="60">
      <c r="A19" s="35"/>
      <c r="B19" s="43">
        <v>5647</v>
      </c>
      <c r="C19" s="25" t="s">
        <v>47</v>
      </c>
      <c r="D19" s="25"/>
      <c r="E19" s="25"/>
      <c r="F19" s="35">
        <v>2022</v>
      </c>
      <c r="G19" s="25" t="s">
        <v>27</v>
      </c>
      <c r="H19" s="35" t="s">
        <v>43</v>
      </c>
      <c r="I19" s="18" t="s">
        <v>29</v>
      </c>
      <c r="J19" s="35"/>
      <c r="K19" s="25" t="s">
        <v>38</v>
      </c>
      <c r="L19" s="42"/>
      <c r="M19" s="42"/>
      <c r="N19" s="59">
        <v>13.5</v>
      </c>
      <c r="O19" s="59">
        <v>7.6</v>
      </c>
      <c r="P19" s="35" t="s">
        <v>31</v>
      </c>
      <c r="Q19" s="25" t="s">
        <v>32</v>
      </c>
      <c r="R19" s="25" t="s">
        <v>39</v>
      </c>
      <c r="S19" s="25" t="s">
        <v>48</v>
      </c>
      <c r="T19" s="35" t="s">
        <v>54</v>
      </c>
      <c r="U19" s="39"/>
      <c r="V19" s="35" t="s">
        <v>33</v>
      </c>
      <c r="W19" s="35" t="s">
        <v>34</v>
      </c>
      <c r="X19" s="35" t="s">
        <v>35</v>
      </c>
      <c r="Y19" s="35">
        <v>8.16</v>
      </c>
      <c r="Z19" s="42">
        <v>7.6</v>
      </c>
    </row>
    <row r="20" spans="1:26" s="28" customFormat="1" ht="30">
      <c r="A20" s="35"/>
      <c r="B20" s="43">
        <v>5982</v>
      </c>
      <c r="C20" s="25" t="s">
        <v>37</v>
      </c>
      <c r="D20" s="25"/>
      <c r="E20" s="25" t="s">
        <v>55</v>
      </c>
      <c r="F20" s="35">
        <v>2022</v>
      </c>
      <c r="G20" s="25" t="s">
        <v>27</v>
      </c>
      <c r="H20" s="35" t="s">
        <v>28</v>
      </c>
      <c r="I20" s="18" t="s">
        <v>29</v>
      </c>
      <c r="J20" s="35"/>
      <c r="K20" s="25" t="s">
        <v>51</v>
      </c>
      <c r="L20" s="42"/>
      <c r="M20" s="42"/>
      <c r="N20" s="59">
        <v>16.8</v>
      </c>
      <c r="O20" s="59">
        <v>9.5399999999999991</v>
      </c>
      <c r="P20" s="35" t="s">
        <v>31</v>
      </c>
      <c r="Q20" s="25" t="s">
        <v>53</v>
      </c>
      <c r="R20" s="25"/>
      <c r="S20" s="25"/>
      <c r="T20" s="35" t="s">
        <v>54</v>
      </c>
      <c r="U20" s="39"/>
      <c r="V20" s="35" t="s">
        <v>33</v>
      </c>
      <c r="W20" s="35" t="s">
        <v>34</v>
      </c>
      <c r="X20" s="35" t="s">
        <v>35</v>
      </c>
      <c r="Y20" s="35">
        <v>6.4</v>
      </c>
      <c r="Z20" s="42">
        <v>4.5</v>
      </c>
    </row>
    <row r="21" spans="1:26" s="13" customFormat="1" ht="45">
      <c r="A21" s="35"/>
      <c r="B21" s="43">
        <v>3316</v>
      </c>
      <c r="C21" s="25" t="s">
        <v>47</v>
      </c>
      <c r="D21" s="25"/>
      <c r="E21" s="25"/>
      <c r="F21" s="35">
        <v>2022</v>
      </c>
      <c r="G21" s="25" t="s">
        <v>56</v>
      </c>
      <c r="H21" s="35" t="s">
        <v>36</v>
      </c>
      <c r="I21" s="18" t="s">
        <v>29</v>
      </c>
      <c r="J21" s="35"/>
      <c r="K21" s="25" t="s">
        <v>57</v>
      </c>
      <c r="L21" s="42">
        <v>5000</v>
      </c>
      <c r="M21" s="42">
        <v>1000</v>
      </c>
      <c r="N21" s="59">
        <v>5000</v>
      </c>
      <c r="O21" s="59">
        <v>999</v>
      </c>
      <c r="P21" s="35" t="s">
        <v>45</v>
      </c>
      <c r="Q21" s="25" t="s">
        <v>58</v>
      </c>
      <c r="R21" s="25" t="s">
        <v>48</v>
      </c>
      <c r="S21" s="25"/>
      <c r="T21" s="35"/>
      <c r="U21" s="39"/>
      <c r="V21" s="35" t="s">
        <v>33</v>
      </c>
      <c r="W21" s="35" t="s">
        <v>59</v>
      </c>
      <c r="X21" s="35" t="s">
        <v>35</v>
      </c>
      <c r="Y21" s="35">
        <v>2232</v>
      </c>
      <c r="Z21" s="42">
        <v>999</v>
      </c>
    </row>
    <row r="22" spans="1:26" s="28" customFormat="1" ht="45">
      <c r="A22" s="25"/>
      <c r="B22" s="50">
        <v>5118</v>
      </c>
      <c r="C22" s="44" t="s">
        <v>47</v>
      </c>
      <c r="D22" s="44" t="s">
        <v>26</v>
      </c>
      <c r="E22" s="44"/>
      <c r="F22" s="44">
        <v>2021</v>
      </c>
      <c r="G22" s="44" t="s">
        <v>27</v>
      </c>
      <c r="H22" s="44" t="s">
        <v>36</v>
      </c>
      <c r="I22" s="45" t="s">
        <v>29</v>
      </c>
      <c r="J22" s="45"/>
      <c r="K22" s="44" t="s">
        <v>60</v>
      </c>
      <c r="L22" s="69">
        <v>15</v>
      </c>
      <c r="M22" s="69">
        <v>50</v>
      </c>
      <c r="N22" s="63">
        <f>O22*(L22/M22)</f>
        <v>14.25</v>
      </c>
      <c r="O22" s="63">
        <f>0.95*M22</f>
        <v>47.5</v>
      </c>
      <c r="P22" s="44" t="s">
        <v>31</v>
      </c>
      <c r="Q22" s="44" t="s">
        <v>52</v>
      </c>
      <c r="R22" s="44"/>
      <c r="S22" s="44"/>
      <c r="T22" s="44"/>
      <c r="U22" s="44"/>
      <c r="V22" s="44" t="s">
        <v>33</v>
      </c>
      <c r="W22" s="51" t="s">
        <v>59</v>
      </c>
      <c r="X22" s="44" t="s">
        <v>35</v>
      </c>
      <c r="Y22" s="49">
        <v>9.5500000000000007</v>
      </c>
      <c r="Z22" s="49">
        <v>9.6</v>
      </c>
    </row>
    <row r="23" spans="1:26" ht="46.5" customHeight="1">
      <c r="A23" s="25"/>
      <c r="B23" s="50">
        <v>6065</v>
      </c>
      <c r="C23" s="44" t="s">
        <v>37</v>
      </c>
      <c r="D23" s="44"/>
      <c r="E23" s="44" t="s">
        <v>55</v>
      </c>
      <c r="F23" s="44">
        <v>2022</v>
      </c>
      <c r="G23" s="44" t="s">
        <v>27</v>
      </c>
      <c r="H23" s="44" t="s">
        <v>36</v>
      </c>
      <c r="I23" s="45" t="s">
        <v>29</v>
      </c>
      <c r="J23" s="44"/>
      <c r="K23" s="44" t="s">
        <v>38</v>
      </c>
      <c r="L23" s="69">
        <v>27</v>
      </c>
      <c r="M23" s="69">
        <v>10</v>
      </c>
      <c r="N23" s="64">
        <v>27</v>
      </c>
      <c r="O23" s="64">
        <v>10</v>
      </c>
      <c r="P23" s="44" t="s">
        <v>31</v>
      </c>
      <c r="Q23" s="44" t="s">
        <v>53</v>
      </c>
      <c r="R23" s="44"/>
      <c r="S23" s="44"/>
      <c r="T23" s="44" t="s">
        <v>61</v>
      </c>
      <c r="U23" s="44"/>
      <c r="V23" s="44" t="s">
        <v>33</v>
      </c>
      <c r="W23" s="51" t="s">
        <v>34</v>
      </c>
      <c r="X23" s="44" t="s">
        <v>35</v>
      </c>
      <c r="Y23" s="49">
        <v>12.8</v>
      </c>
      <c r="Z23" s="49">
        <v>7.6</v>
      </c>
    </row>
    <row r="24" spans="1:26" ht="41.25" customHeight="1">
      <c r="A24" s="25"/>
      <c r="B24" s="50">
        <v>6370</v>
      </c>
      <c r="C24" s="44" t="s">
        <v>47</v>
      </c>
      <c r="D24" s="44"/>
      <c r="E24" s="25" t="s">
        <v>62</v>
      </c>
      <c r="F24" s="44">
        <v>2022</v>
      </c>
      <c r="G24" s="44" t="s">
        <v>27</v>
      </c>
      <c r="H24" s="44" t="s">
        <v>49</v>
      </c>
      <c r="I24" s="45" t="s">
        <v>29</v>
      </c>
      <c r="J24" s="44"/>
      <c r="K24" s="44" t="s">
        <v>38</v>
      </c>
      <c r="L24" s="69"/>
      <c r="M24" s="69"/>
      <c r="N24" s="64">
        <v>13.5</v>
      </c>
      <c r="O24" s="64">
        <v>5</v>
      </c>
      <c r="P24" s="44" t="s">
        <v>31</v>
      </c>
      <c r="Q24" s="44" t="s">
        <v>32</v>
      </c>
      <c r="R24" s="44" t="s">
        <v>39</v>
      </c>
      <c r="S24" s="44" t="s">
        <v>48</v>
      </c>
      <c r="T24" s="44"/>
      <c r="U24" s="44"/>
      <c r="V24" s="44" t="s">
        <v>33</v>
      </c>
      <c r="W24" s="51" t="s">
        <v>34</v>
      </c>
      <c r="X24" s="44" t="s">
        <v>35</v>
      </c>
      <c r="Y24" s="49">
        <v>12.75</v>
      </c>
      <c r="Z24" s="49">
        <v>7.6</v>
      </c>
    </row>
    <row r="25" spans="1:26" ht="40.5" customHeight="1">
      <c r="A25" s="25"/>
      <c r="B25" s="50">
        <v>6664</v>
      </c>
      <c r="C25" s="44" t="s">
        <v>47</v>
      </c>
      <c r="D25" s="44"/>
      <c r="E25" s="44"/>
      <c r="F25" s="44">
        <v>2022</v>
      </c>
      <c r="G25" s="44" t="s">
        <v>27</v>
      </c>
      <c r="H25" s="44" t="s">
        <v>36</v>
      </c>
      <c r="I25" s="45" t="s">
        <v>29</v>
      </c>
      <c r="J25" s="44"/>
      <c r="K25" s="44" t="s">
        <v>51</v>
      </c>
      <c r="L25" s="69"/>
      <c r="M25" s="69"/>
      <c r="N25" s="64">
        <v>10.08</v>
      </c>
      <c r="O25" s="64">
        <v>3.8</v>
      </c>
      <c r="P25" s="44" t="s">
        <v>31</v>
      </c>
      <c r="Q25" s="44" t="s">
        <v>53</v>
      </c>
      <c r="R25" s="44"/>
      <c r="S25" s="44"/>
      <c r="T25" s="44" t="s">
        <v>61</v>
      </c>
      <c r="U25" s="44"/>
      <c r="V25" s="44" t="s">
        <v>33</v>
      </c>
      <c r="W25" s="51" t="s">
        <v>34</v>
      </c>
      <c r="X25" s="44" t="s">
        <v>35</v>
      </c>
      <c r="Y25" s="49">
        <v>16</v>
      </c>
      <c r="Z25" s="49">
        <v>12</v>
      </c>
    </row>
    <row r="26" spans="1:26" s="29" customFormat="1" ht="41.25" customHeight="1">
      <c r="A26" s="25"/>
      <c r="B26" s="50">
        <v>6969</v>
      </c>
      <c r="C26" s="44" t="s">
        <v>47</v>
      </c>
      <c r="D26" s="44"/>
      <c r="E26" s="25"/>
      <c r="F26" s="44">
        <v>2023</v>
      </c>
      <c r="G26" s="44" t="s">
        <v>27</v>
      </c>
      <c r="H26" s="44" t="s">
        <v>43</v>
      </c>
      <c r="I26" s="45" t="s">
        <v>29</v>
      </c>
      <c r="J26" s="44"/>
      <c r="K26" s="44" t="s">
        <v>38</v>
      </c>
      <c r="L26" s="69"/>
      <c r="M26" s="69"/>
      <c r="N26" s="64">
        <v>27</v>
      </c>
      <c r="O26" s="64">
        <v>10</v>
      </c>
      <c r="P26" s="44" t="s">
        <v>31</v>
      </c>
      <c r="Q26" s="44"/>
      <c r="R26" s="44"/>
      <c r="S26" s="44"/>
      <c r="T26" s="44"/>
      <c r="U26" s="44"/>
      <c r="V26" s="44" t="s">
        <v>33</v>
      </c>
      <c r="W26" s="51" t="s">
        <v>34</v>
      </c>
      <c r="X26" s="44" t="s">
        <v>35</v>
      </c>
      <c r="Y26" s="49">
        <v>3.78</v>
      </c>
      <c r="Z26" s="49">
        <v>3.8</v>
      </c>
    </row>
    <row r="27" spans="1:26" s="29" customFormat="1" ht="41.25" customHeight="1">
      <c r="A27" s="25"/>
      <c r="B27" s="50">
        <v>7029</v>
      </c>
      <c r="C27" s="44" t="s">
        <v>47</v>
      </c>
      <c r="D27" s="44"/>
      <c r="E27" s="25"/>
      <c r="F27" s="44">
        <v>2023</v>
      </c>
      <c r="G27" s="44" t="s">
        <v>27</v>
      </c>
      <c r="H27" s="44" t="s">
        <v>49</v>
      </c>
      <c r="I27" s="45" t="s">
        <v>29</v>
      </c>
      <c r="J27" s="44"/>
      <c r="K27" s="44" t="s">
        <v>38</v>
      </c>
      <c r="L27" s="69"/>
      <c r="M27" s="69"/>
      <c r="N27" s="64">
        <v>27</v>
      </c>
      <c r="O27" s="64">
        <v>10</v>
      </c>
      <c r="P27" s="44" t="s">
        <v>31</v>
      </c>
      <c r="Q27" s="44" t="s">
        <v>48</v>
      </c>
      <c r="R27" s="44" t="s">
        <v>52</v>
      </c>
      <c r="S27" s="44"/>
      <c r="T27" s="44"/>
      <c r="U27" s="44"/>
      <c r="V27" s="44" t="s">
        <v>33</v>
      </c>
      <c r="W27" s="51" t="s">
        <v>34</v>
      </c>
      <c r="X27" s="44" t="s">
        <v>35</v>
      </c>
      <c r="Y27" s="49">
        <v>10.130000000000001</v>
      </c>
      <c r="Z27" s="49">
        <v>7.9649999999999999</v>
      </c>
    </row>
    <row r="28" spans="1:26" s="29" customFormat="1" ht="41.25" customHeight="1">
      <c r="A28" s="25"/>
      <c r="B28" s="50">
        <v>7239</v>
      </c>
      <c r="C28" s="44"/>
      <c r="D28" s="44"/>
      <c r="E28" s="25" t="s">
        <v>55</v>
      </c>
      <c r="F28" s="44">
        <v>2023</v>
      </c>
      <c r="G28" s="44" t="s">
        <v>27</v>
      </c>
      <c r="H28" s="44" t="s">
        <v>28</v>
      </c>
      <c r="I28" s="45" t="s">
        <v>29</v>
      </c>
      <c r="J28" s="44"/>
      <c r="K28" s="44" t="s">
        <v>51</v>
      </c>
      <c r="L28" s="69"/>
      <c r="M28" s="69"/>
      <c r="N28" s="64">
        <v>10.5</v>
      </c>
      <c r="O28" s="64">
        <v>3.84</v>
      </c>
      <c r="P28" s="44" t="s">
        <v>31</v>
      </c>
      <c r="Q28" s="44" t="s">
        <v>39</v>
      </c>
      <c r="R28" s="44"/>
      <c r="S28" s="44"/>
      <c r="T28" s="44"/>
      <c r="U28" s="44"/>
      <c r="V28" s="44" t="s">
        <v>33</v>
      </c>
      <c r="W28" s="51" t="s">
        <v>34</v>
      </c>
      <c r="X28" s="44" t="s">
        <v>35</v>
      </c>
      <c r="Y28" s="49">
        <v>7.6</v>
      </c>
      <c r="Z28" s="49">
        <v>5.7</v>
      </c>
    </row>
    <row r="29" spans="1:26" s="29" customFormat="1" ht="41.25" customHeight="1">
      <c r="A29" s="25"/>
      <c r="B29" s="50">
        <v>7320</v>
      </c>
      <c r="C29" s="44" t="s">
        <v>26</v>
      </c>
      <c r="D29" s="44"/>
      <c r="E29" s="25"/>
      <c r="F29" s="44">
        <v>2023</v>
      </c>
      <c r="G29" s="44" t="s">
        <v>27</v>
      </c>
      <c r="H29" s="44" t="s">
        <v>36</v>
      </c>
      <c r="I29" s="45" t="s">
        <v>29</v>
      </c>
      <c r="J29" s="44"/>
      <c r="K29" s="44" t="s">
        <v>38</v>
      </c>
      <c r="L29" s="69"/>
      <c r="M29" s="69"/>
      <c r="N29" s="64">
        <v>27</v>
      </c>
      <c r="O29" s="64">
        <v>10</v>
      </c>
      <c r="P29" s="44" t="s">
        <v>31</v>
      </c>
      <c r="Q29" s="44" t="s">
        <v>52</v>
      </c>
      <c r="R29" s="44"/>
      <c r="S29" s="44"/>
      <c r="T29" s="44"/>
      <c r="U29" s="44"/>
      <c r="V29" s="44" t="s">
        <v>33</v>
      </c>
      <c r="W29" s="51" t="s">
        <v>34</v>
      </c>
      <c r="X29" s="44" t="s">
        <v>35</v>
      </c>
      <c r="Y29" s="49">
        <v>16.809999999999999</v>
      </c>
      <c r="Z29" s="49">
        <v>12.3</v>
      </c>
    </row>
    <row r="30" spans="1:26" s="29" customFormat="1" ht="41.25" customHeight="1">
      <c r="A30" s="25"/>
      <c r="B30" s="50">
        <v>9057</v>
      </c>
      <c r="C30" s="44"/>
      <c r="D30" s="44"/>
      <c r="E30" s="25"/>
      <c r="F30" s="29">
        <v>2023</v>
      </c>
      <c r="G30" s="44" t="s">
        <v>27</v>
      </c>
      <c r="H30" s="44" t="s">
        <v>36</v>
      </c>
      <c r="I30" s="45" t="s">
        <v>29</v>
      </c>
      <c r="J30" s="44"/>
      <c r="K30" s="44" t="s">
        <v>51</v>
      </c>
      <c r="L30" s="69"/>
      <c r="M30" s="69"/>
      <c r="N30" s="64">
        <v>10</v>
      </c>
      <c r="O30" s="64">
        <v>7.6890000000000001</v>
      </c>
      <c r="P30" s="44" t="s">
        <v>31</v>
      </c>
      <c r="Q30" s="44"/>
      <c r="R30" s="44"/>
      <c r="S30" s="44"/>
      <c r="T30" s="44" t="s">
        <v>61</v>
      </c>
      <c r="U30" s="44"/>
      <c r="V30" s="44" t="s">
        <v>33</v>
      </c>
      <c r="W30" s="51" t="s">
        <v>34</v>
      </c>
      <c r="X30" s="44" t="s">
        <v>35</v>
      </c>
      <c r="Y30" s="49">
        <v>7.7</v>
      </c>
      <c r="Z30" s="49">
        <v>6.27</v>
      </c>
    </row>
    <row r="31" spans="1:26" s="28" customFormat="1" ht="50.1" customHeight="1">
      <c r="A31" s="25"/>
      <c r="B31" s="50">
        <v>7401</v>
      </c>
      <c r="C31" s="25"/>
      <c r="D31" s="25"/>
      <c r="E31" s="25"/>
      <c r="F31" s="44">
        <v>2023</v>
      </c>
      <c r="G31" s="25" t="s">
        <v>27</v>
      </c>
      <c r="H31" s="25" t="s">
        <v>28</v>
      </c>
      <c r="I31" s="18" t="s">
        <v>29</v>
      </c>
      <c r="K31" s="25" t="s">
        <v>38</v>
      </c>
      <c r="L31" s="70"/>
      <c r="M31" s="68"/>
      <c r="N31" s="61">
        <v>13.5</v>
      </c>
      <c r="O31" s="64">
        <v>5</v>
      </c>
      <c r="P31" s="25" t="s">
        <v>31</v>
      </c>
      <c r="Q31" s="25" t="s">
        <v>50</v>
      </c>
      <c r="S31" s="25"/>
      <c r="T31" s="25"/>
      <c r="U31" s="25"/>
      <c r="V31" s="25" t="s">
        <v>33</v>
      </c>
      <c r="W31" s="51" t="s">
        <v>34</v>
      </c>
      <c r="X31" s="25" t="s">
        <v>35</v>
      </c>
      <c r="Y31" s="54">
        <v>10.5</v>
      </c>
      <c r="Z31" s="54">
        <v>7.5</v>
      </c>
    </row>
    <row r="32" spans="1:26" s="28" customFormat="1" ht="50.1" customHeight="1">
      <c r="A32" s="25"/>
      <c r="B32" s="50">
        <v>7752</v>
      </c>
      <c r="C32" s="44"/>
      <c r="D32" s="44"/>
      <c r="E32" s="44"/>
      <c r="F32" s="44">
        <v>2023</v>
      </c>
      <c r="G32" s="44" t="s">
        <v>27</v>
      </c>
      <c r="H32" s="44" t="s">
        <v>36</v>
      </c>
      <c r="I32" s="45" t="s">
        <v>29</v>
      </c>
      <c r="J32" s="45"/>
      <c r="K32" s="44" t="s">
        <v>38</v>
      </c>
      <c r="L32" s="71"/>
      <c r="M32" s="69"/>
      <c r="N32" s="62">
        <v>27</v>
      </c>
      <c r="O32" s="64">
        <v>10</v>
      </c>
      <c r="P32" s="44" t="s">
        <v>31</v>
      </c>
      <c r="Q32" s="44" t="s">
        <v>50</v>
      </c>
      <c r="R32" s="44"/>
      <c r="S32" s="44"/>
      <c r="T32" s="44"/>
      <c r="U32" s="44"/>
      <c r="V32" s="44" t="s">
        <v>33</v>
      </c>
      <c r="W32" s="51" t="s">
        <v>34</v>
      </c>
      <c r="X32" s="44" t="s">
        <v>35</v>
      </c>
      <c r="Y32" s="49">
        <v>6.93</v>
      </c>
      <c r="Z32" s="49">
        <v>7.45</v>
      </c>
    </row>
    <row r="33" spans="1:26" s="28" customFormat="1" ht="50.1" customHeight="1">
      <c r="A33" s="25"/>
      <c r="B33" s="50">
        <v>9124</v>
      </c>
      <c r="C33" s="44"/>
      <c r="D33" s="44"/>
      <c r="E33" s="44"/>
      <c r="F33" s="44">
        <v>2023</v>
      </c>
      <c r="G33" s="44" t="s">
        <v>27</v>
      </c>
      <c r="H33" s="44" t="s">
        <v>36</v>
      </c>
      <c r="I33" s="45" t="s">
        <v>29</v>
      </c>
      <c r="J33" s="45"/>
      <c r="K33" s="44" t="s">
        <v>38</v>
      </c>
      <c r="L33" s="71"/>
      <c r="M33" s="69"/>
      <c r="N33" s="62">
        <v>27</v>
      </c>
      <c r="O33" s="64">
        <v>14.8</v>
      </c>
      <c r="P33" s="44" t="s">
        <v>31</v>
      </c>
      <c r="Q33" s="44" t="s">
        <v>32</v>
      </c>
      <c r="R33" s="44" t="s">
        <v>39</v>
      </c>
      <c r="S33" s="44" t="s">
        <v>48</v>
      </c>
      <c r="T33" s="44"/>
      <c r="U33" s="44"/>
      <c r="V33" s="44" t="s">
        <v>33</v>
      </c>
      <c r="W33" s="51" t="s">
        <v>34</v>
      </c>
      <c r="X33" s="44" t="s">
        <v>35</v>
      </c>
      <c r="Y33" s="49">
        <v>8.91</v>
      </c>
      <c r="Z33" s="49">
        <v>7.6</v>
      </c>
    </row>
    <row r="34" spans="1:26" s="28" customFormat="1" ht="50.1" customHeight="1">
      <c r="A34" s="25"/>
      <c r="B34" s="50">
        <v>9547</v>
      </c>
      <c r="C34" s="44"/>
      <c r="D34" s="44"/>
      <c r="E34" s="44"/>
      <c r="F34" s="44">
        <v>2023</v>
      </c>
      <c r="G34" s="44" t="s">
        <v>27</v>
      </c>
      <c r="H34" s="44" t="s">
        <v>43</v>
      </c>
      <c r="I34" s="45" t="s">
        <v>29</v>
      </c>
      <c r="J34" s="45"/>
      <c r="K34" s="44" t="s">
        <v>38</v>
      </c>
      <c r="L34" s="71"/>
      <c r="M34" s="69"/>
      <c r="N34" s="62">
        <v>27</v>
      </c>
      <c r="O34" s="64">
        <v>14.8</v>
      </c>
      <c r="P34" s="44" t="s">
        <v>31</v>
      </c>
      <c r="Q34" s="44" t="s">
        <v>39</v>
      </c>
      <c r="R34" s="44" t="s">
        <v>48</v>
      </c>
      <c r="S34" s="44" t="s">
        <v>52</v>
      </c>
      <c r="U34" s="44"/>
      <c r="V34" s="44" t="s">
        <v>33</v>
      </c>
      <c r="W34" s="51" t="s">
        <v>34</v>
      </c>
      <c r="X34" s="44" t="s">
        <v>35</v>
      </c>
      <c r="Y34" s="49">
        <v>10.130000000000001</v>
      </c>
      <c r="Z34" s="49">
        <v>7.6</v>
      </c>
    </row>
    <row r="35" spans="1:26" s="28" customFormat="1" ht="50.1" customHeight="1">
      <c r="A35" s="25"/>
      <c r="B35" s="50">
        <v>9572</v>
      </c>
      <c r="C35" s="44"/>
      <c r="D35" s="44"/>
      <c r="E35" s="44"/>
      <c r="F35" s="44">
        <v>2023</v>
      </c>
      <c r="G35" s="44" t="s">
        <v>27</v>
      </c>
      <c r="H35" s="44" t="s">
        <v>43</v>
      </c>
      <c r="I35" s="45" t="s">
        <v>29</v>
      </c>
      <c r="J35" s="45"/>
      <c r="K35" s="44" t="s">
        <v>63</v>
      </c>
      <c r="L35" s="71"/>
      <c r="M35" s="69"/>
      <c r="N35" s="62">
        <v>27.2</v>
      </c>
      <c r="O35" s="64">
        <v>10</v>
      </c>
      <c r="P35" s="44" t="s">
        <v>31</v>
      </c>
      <c r="Q35" s="44" t="s">
        <v>50</v>
      </c>
      <c r="S35" s="44"/>
      <c r="T35" s="44"/>
      <c r="U35" s="44"/>
      <c r="V35" s="44" t="s">
        <v>33</v>
      </c>
      <c r="W35" s="51" t="s">
        <v>34</v>
      </c>
      <c r="X35" s="44" t="s">
        <v>35</v>
      </c>
      <c r="Y35" s="49">
        <v>7.2</v>
      </c>
      <c r="Z35" s="49">
        <v>6</v>
      </c>
    </row>
    <row r="36" spans="1:26" s="28" customFormat="1" ht="50.1" customHeight="1">
      <c r="A36" s="25"/>
      <c r="B36" s="50">
        <v>9661</v>
      </c>
      <c r="C36" s="44"/>
      <c r="D36" s="44"/>
      <c r="E36" s="44"/>
      <c r="F36" s="44">
        <v>2023</v>
      </c>
      <c r="G36" s="44" t="s">
        <v>27</v>
      </c>
      <c r="H36" s="44" t="s">
        <v>43</v>
      </c>
      <c r="I36" s="45" t="s">
        <v>29</v>
      </c>
      <c r="J36" s="45"/>
      <c r="K36" s="44" t="s">
        <v>38</v>
      </c>
      <c r="L36" s="71"/>
      <c r="M36" s="69"/>
      <c r="N36" s="62">
        <v>27</v>
      </c>
      <c r="O36" s="64">
        <v>14.8</v>
      </c>
      <c r="P36" s="44" t="s">
        <v>31</v>
      </c>
      <c r="Q36" s="44" t="s">
        <v>39</v>
      </c>
      <c r="R36" s="44" t="s">
        <v>48</v>
      </c>
      <c r="S36" s="44" t="s">
        <v>52</v>
      </c>
      <c r="T36" s="44"/>
      <c r="U36" s="44"/>
      <c r="V36" s="44" t="s">
        <v>33</v>
      </c>
      <c r="W36" s="51" t="s">
        <v>34</v>
      </c>
      <c r="X36" s="44" t="s">
        <v>35</v>
      </c>
      <c r="Y36" s="49">
        <v>11.34</v>
      </c>
      <c r="Z36" s="49">
        <v>7.6</v>
      </c>
    </row>
    <row r="37" spans="1:26" ht="60">
      <c r="A37" s="25"/>
      <c r="B37" s="50">
        <v>9582</v>
      </c>
      <c r="C37" s="44"/>
      <c r="D37" s="44"/>
      <c r="E37" s="44"/>
      <c r="F37" s="44">
        <v>2023</v>
      </c>
      <c r="G37" s="44" t="s">
        <v>27</v>
      </c>
      <c r="H37" s="44" t="s">
        <v>36</v>
      </c>
      <c r="I37" s="45" t="s">
        <v>64</v>
      </c>
      <c r="J37" s="44" t="s">
        <v>65</v>
      </c>
      <c r="K37" s="44" t="s">
        <v>66</v>
      </c>
      <c r="L37" s="71">
        <v>19</v>
      </c>
      <c r="M37" s="69">
        <v>6.48</v>
      </c>
      <c r="N37" s="65">
        <v>18.04</v>
      </c>
      <c r="O37" s="63">
        <f>M37*0.95</f>
        <v>6.1559999999999997</v>
      </c>
      <c r="P37" s="44" t="s">
        <v>31</v>
      </c>
      <c r="Q37" s="44" t="s">
        <v>39</v>
      </c>
      <c r="R37" s="44"/>
      <c r="S37" s="44"/>
      <c r="T37" s="44"/>
      <c r="U37" s="44"/>
      <c r="V37" s="44" t="s">
        <v>33</v>
      </c>
      <c r="W37" s="51" t="s">
        <v>59</v>
      </c>
      <c r="X37" s="44" t="s">
        <v>35</v>
      </c>
      <c r="Y37" s="49">
        <v>5.25</v>
      </c>
      <c r="Z37" s="49">
        <v>6.48</v>
      </c>
    </row>
    <row r="38" spans="1:26" ht="30">
      <c r="A38" s="25"/>
      <c r="B38" s="50">
        <v>9876</v>
      </c>
      <c r="C38" s="44"/>
      <c r="D38" s="44"/>
      <c r="E38" s="44"/>
      <c r="F38" s="44">
        <v>2024</v>
      </c>
      <c r="G38" s="44" t="s">
        <v>27</v>
      </c>
      <c r="H38" s="44" t="s">
        <v>43</v>
      </c>
      <c r="I38" s="45" t="s">
        <v>29</v>
      </c>
      <c r="J38" s="44"/>
      <c r="K38" s="44" t="s">
        <v>38</v>
      </c>
      <c r="L38" s="71"/>
      <c r="M38" s="69"/>
      <c r="N38" s="62">
        <v>13.5</v>
      </c>
      <c r="O38" s="64">
        <v>5.8</v>
      </c>
      <c r="P38" s="44" t="s">
        <v>31</v>
      </c>
      <c r="Q38" s="44" t="s">
        <v>50</v>
      </c>
      <c r="R38" s="44"/>
      <c r="S38" s="44"/>
      <c r="T38" s="44" t="s">
        <v>61</v>
      </c>
      <c r="U38" s="44"/>
      <c r="V38" s="44" t="s">
        <v>33</v>
      </c>
      <c r="W38" s="51" t="s">
        <v>34</v>
      </c>
      <c r="X38" s="44" t="s">
        <v>35</v>
      </c>
      <c r="Y38" s="49">
        <v>6.48</v>
      </c>
      <c r="Z38" s="49">
        <v>7.6</v>
      </c>
    </row>
    <row r="39" spans="1:26" s="29" customFormat="1" ht="45">
      <c r="A39" s="25"/>
      <c r="B39" s="50">
        <v>9985</v>
      </c>
      <c r="C39" s="44"/>
      <c r="D39" s="44"/>
      <c r="E39" s="44"/>
      <c r="F39" s="44">
        <v>2024</v>
      </c>
      <c r="G39" s="44" t="s">
        <v>27</v>
      </c>
      <c r="H39" s="44" t="s">
        <v>43</v>
      </c>
      <c r="I39" s="45" t="s">
        <v>64</v>
      </c>
      <c r="J39" s="44" t="s">
        <v>65</v>
      </c>
      <c r="K39" s="44" t="s">
        <v>63</v>
      </c>
      <c r="L39" s="71"/>
      <c r="M39" s="69"/>
      <c r="N39" s="62">
        <v>27.2</v>
      </c>
      <c r="O39" s="64">
        <v>11.6</v>
      </c>
      <c r="P39" s="44" t="s">
        <v>31</v>
      </c>
      <c r="Q39" s="44" t="s">
        <v>50</v>
      </c>
      <c r="R39" s="44" t="s">
        <v>52</v>
      </c>
      <c r="S39" s="44"/>
      <c r="T39" s="44"/>
      <c r="U39" s="44"/>
      <c r="V39" s="44" t="s">
        <v>33</v>
      </c>
      <c r="W39" s="51" t="s">
        <v>34</v>
      </c>
      <c r="X39" s="44" t="s">
        <v>35</v>
      </c>
      <c r="Y39" s="49">
        <v>10.53</v>
      </c>
      <c r="Z39" s="49">
        <v>10</v>
      </c>
    </row>
    <row r="40" spans="1:26" s="29" customFormat="1" ht="30">
      <c r="A40" s="25"/>
      <c r="B40" s="50">
        <v>10273</v>
      </c>
      <c r="C40" s="44"/>
      <c r="D40" s="44"/>
      <c r="E40" s="44"/>
      <c r="F40" s="44">
        <v>2024</v>
      </c>
      <c r="G40" s="44" t="s">
        <v>27</v>
      </c>
      <c r="H40" s="44" t="s">
        <v>28</v>
      </c>
      <c r="I40" s="45" t="s">
        <v>29</v>
      </c>
      <c r="J40" s="44"/>
      <c r="K40" s="44" t="s">
        <v>38</v>
      </c>
      <c r="L40" s="71"/>
      <c r="M40" s="69"/>
      <c r="N40" s="62">
        <v>13.5</v>
      </c>
      <c r="O40" s="64">
        <v>11.5</v>
      </c>
      <c r="P40" s="44" t="s">
        <v>31</v>
      </c>
      <c r="Q40" s="44" t="s">
        <v>32</v>
      </c>
      <c r="R40" s="44" t="s">
        <v>52</v>
      </c>
      <c r="S40" s="44"/>
      <c r="T40" s="44"/>
      <c r="U40" s="44"/>
      <c r="V40" s="44" t="s">
        <v>33</v>
      </c>
      <c r="W40" s="51" t="s">
        <v>59</v>
      </c>
      <c r="X40" s="44" t="s">
        <v>35</v>
      </c>
      <c r="Y40" s="49">
        <v>10.08</v>
      </c>
      <c r="Z40" s="49">
        <v>9.8000000000000007</v>
      </c>
    </row>
    <row r="41" spans="1:26" s="28" customFormat="1" ht="45">
      <c r="A41" s="35"/>
      <c r="B41" s="43" t="s">
        <v>67</v>
      </c>
      <c r="C41" s="25" t="s">
        <v>47</v>
      </c>
      <c r="D41" s="25"/>
      <c r="E41" s="25"/>
      <c r="F41" s="44">
        <v>2019</v>
      </c>
      <c r="G41" s="25" t="s">
        <v>56</v>
      </c>
      <c r="H41" s="25" t="s">
        <v>28</v>
      </c>
      <c r="I41" s="17" t="s">
        <v>29</v>
      </c>
      <c r="J41" s="17"/>
      <c r="K41" s="25" t="s">
        <v>38</v>
      </c>
      <c r="L41" s="72"/>
      <c r="M41" s="73"/>
      <c r="N41" s="64">
        <v>4046</v>
      </c>
      <c r="O41" s="64">
        <v>2000</v>
      </c>
      <c r="P41" s="35" t="s">
        <v>45</v>
      </c>
      <c r="Q41" s="25" t="s">
        <v>68</v>
      </c>
      <c r="R41" s="25" t="s">
        <v>58</v>
      </c>
      <c r="S41" s="25" t="s">
        <v>48</v>
      </c>
      <c r="T41" s="44"/>
      <c r="U41" s="35"/>
      <c r="V41" s="35" t="s">
        <v>33</v>
      </c>
      <c r="W41" s="35" t="s">
        <v>34</v>
      </c>
      <c r="X41" s="35" t="s">
        <v>35</v>
      </c>
      <c r="Y41" s="36">
        <v>5027</v>
      </c>
      <c r="Z41" s="36">
        <v>4000</v>
      </c>
    </row>
    <row r="42" spans="1:26">
      <c r="A42" s="29"/>
      <c r="B42" s="29"/>
      <c r="C42" s="29"/>
      <c r="E42" s="29"/>
      <c r="G42" s="29"/>
      <c r="H42" s="29"/>
      <c r="I42" s="29"/>
      <c r="J42" s="29"/>
      <c r="K42" s="29"/>
      <c r="L42" s="29"/>
      <c r="M42" s="29"/>
      <c r="N42" s="66"/>
      <c r="O42" s="66"/>
      <c r="P42" s="29"/>
      <c r="Q42" s="29"/>
      <c r="R42" s="29"/>
      <c r="S42" s="29"/>
      <c r="T42" s="29"/>
      <c r="U42" s="29"/>
      <c r="X42" s="29"/>
      <c r="Y42" s="29"/>
      <c r="Z42" s="29"/>
    </row>
    <row r="43" spans="1:26">
      <c r="A43" s="29"/>
      <c r="B43" s="56" t="s">
        <v>69</v>
      </c>
      <c r="C43" s="29"/>
      <c r="E43" s="29"/>
      <c r="G43" s="29"/>
      <c r="H43" s="29"/>
      <c r="I43" s="29"/>
      <c r="J43" s="29"/>
      <c r="K43" s="29"/>
      <c r="L43" s="29"/>
      <c r="M43" s="29"/>
      <c r="N43" s="67">
        <f>SUM(N4:N42)</f>
        <v>13754.450000000003</v>
      </c>
      <c r="O43" s="67">
        <f>SUM(O4:O42)</f>
        <v>5379.2650000000012</v>
      </c>
      <c r="P43" s="29"/>
      <c r="Q43" s="29"/>
      <c r="R43" s="29"/>
      <c r="S43" s="29"/>
      <c r="T43" s="29"/>
      <c r="U43" s="29"/>
      <c r="X43" s="29"/>
      <c r="Y43" s="29"/>
      <c r="Z43" s="29"/>
    </row>
  </sheetData>
  <mergeCells count="3">
    <mergeCell ref="U2:Z2"/>
    <mergeCell ref="A1:Z1"/>
    <mergeCell ref="A2:T2"/>
  </mergeCells>
  <pageMargins left="0.7" right="0.7" top="0.75" bottom="0.75" header="0.3" footer="0.3"/>
  <pageSetup paperSize="141" scale="46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showInputMessage="1" showErrorMessage="1" xr:uid="{00000000-0002-0000-0000-000004000000}">
          <x14:formula1>
            <xm:f>'Data Validation'!$F$2:$F$12</xm:f>
          </x14:formula1>
          <xm:sqref>Q4:S21 Q22:T22 Q23:S30 Q31:Q32 S31:T31 T32:T33 R32:S32 Q33:S34 Q35 S35:T35 T36:T37 Q36:S41</xm:sqref>
        </x14:dataValidation>
        <x14:dataValidation type="list" showInputMessage="1" showErrorMessage="1" xr:uid="{00000000-0002-0000-0000-000005000000}">
          <x14:formula1>
            <xm:f>'Data Validation'!$D$2:$D$11</xm:f>
          </x14:formula1>
          <xm:sqref>J22 J32:J36 I5:I41 J41</xm:sqref>
        </x14:dataValidation>
        <x14:dataValidation type="list" allowBlank="1" showInputMessage="1" showErrorMessage="1" xr:uid="{00000000-0002-0000-0000-000006000000}">
          <x14:formula1>
            <xm:f>'Data Validation'!$D$2:$D$11</xm:f>
          </x14:formula1>
          <xm:sqref>I4</xm:sqref>
        </x14:dataValidation>
        <x14:dataValidation type="list" showInputMessage="1" showErrorMessage="1" xr:uid="{00000000-0002-0000-0000-000000000000}">
          <x14:formula1>
            <xm:f>'Data Validation'!$A$2:$A$8</xm:f>
          </x14:formula1>
          <xm:sqref>C4:D41</xm:sqref>
        </x14:dataValidation>
        <x14:dataValidation type="list" showInputMessage="1" showErrorMessage="1" xr:uid="{00000000-0002-0000-0000-000001000000}">
          <x14:formula1>
            <xm:f>'Data Validation'!$C$2:$C$5</xm:f>
          </x14:formula1>
          <xm:sqref>G4:G41</xm:sqref>
        </x14:dataValidation>
        <x14:dataValidation type="list" allowBlank="1" showInputMessage="1" showErrorMessage="1" xr:uid="{00000000-0002-0000-0000-000002000000}">
          <x14:formula1>
            <xm:f>'Data Validation'!$H$2:$H$3</xm:f>
          </x14:formula1>
          <xm:sqref>W4:W41</xm:sqref>
        </x14:dataValidation>
        <x14:dataValidation type="list" allowBlank="1" showInputMessage="1" showErrorMessage="1" xr:uid="{00000000-0002-0000-0000-000003000000}">
          <x14:formula1>
            <xm:f>'Data Validation'!$G$2:$G$3</xm:f>
          </x14:formula1>
          <xm:sqref>V4:V41</xm:sqref>
        </x14:dataValidation>
        <x14:dataValidation type="list" allowBlank="1" showInputMessage="1" showErrorMessage="1" xr:uid="{00000000-0002-0000-0000-000007000000}">
          <x14:formula1>
            <xm:f>'Data Validation'!$E$2:$E$3</xm:f>
          </x14:formula1>
          <xm:sqref>P4:P41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22"/>
  <sheetViews>
    <sheetView zoomScale="90" zoomScaleNormal="90" workbookViewId="0">
      <pane xSplit="2" ySplit="3" topLeftCell="N16" activePane="bottomRight" state="frozen"/>
      <selection pane="bottomRight" activeCell="O20" sqref="O20"/>
      <selection pane="bottomLeft" activeCell="A4" sqref="A4"/>
      <selection pane="topRight" activeCell="C1" sqref="C1"/>
    </sheetView>
  </sheetViews>
  <sheetFormatPr defaultColWidth="9.140625" defaultRowHeight="15"/>
  <cols>
    <col min="1" max="1" width="10.28515625" style="29" customWidth="1"/>
    <col min="2" max="2" width="31" style="29" customWidth="1"/>
    <col min="3" max="4" width="16.7109375" style="29" customWidth="1"/>
    <col min="5" max="5" width="18" style="29" customWidth="1"/>
    <col min="6" max="7" width="15.7109375" style="29" customWidth="1"/>
    <col min="8" max="8" width="12.7109375" style="29" customWidth="1"/>
    <col min="9" max="9" width="9.42578125" style="29" customWidth="1"/>
    <col min="10" max="10" width="18.28515625" style="29" customWidth="1"/>
    <col min="11" max="11" width="15.7109375" style="29" customWidth="1"/>
    <col min="12" max="12" width="17.140625" style="29" customWidth="1"/>
    <col min="13" max="13" width="10.85546875" style="29" bestFit="1" customWidth="1"/>
    <col min="14" max="14" width="9.85546875" style="29" customWidth="1"/>
    <col min="15" max="17" width="11.28515625" style="29" customWidth="1"/>
    <col min="18" max="18" width="25.7109375" style="29" customWidth="1"/>
    <col min="19" max="19" width="27.42578125" style="29" bestFit="1" customWidth="1"/>
    <col min="20" max="20" width="25.7109375" style="29" customWidth="1"/>
    <col min="21" max="21" width="20.7109375" style="29" customWidth="1"/>
    <col min="22" max="22" width="13.42578125" style="29" customWidth="1"/>
    <col min="23" max="23" width="18.42578125" style="29" customWidth="1"/>
    <col min="24" max="24" width="13.42578125" style="29" customWidth="1"/>
    <col min="25" max="25" width="14.7109375" style="29" customWidth="1"/>
    <col min="26" max="27" width="9.7109375" style="29" customWidth="1"/>
    <col min="28" max="16384" width="9.140625" style="29"/>
  </cols>
  <sheetData>
    <row r="1" spans="1:27" s="28" customFormat="1" ht="27.75" customHeight="1">
      <c r="A1" s="77" t="s">
        <v>70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</row>
    <row r="2" spans="1:27" s="10" customFormat="1" ht="18.75">
      <c r="A2" s="7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80"/>
      <c r="V2" s="74" t="s">
        <v>2</v>
      </c>
      <c r="W2" s="75"/>
      <c r="X2" s="75"/>
      <c r="Y2" s="75"/>
      <c r="Z2" s="75"/>
      <c r="AA2" s="75"/>
    </row>
    <row r="3" spans="1:27" s="2" customFormat="1" ht="47.25" customHeight="1">
      <c r="A3" s="3" t="s">
        <v>3</v>
      </c>
      <c r="B3" s="3" t="s">
        <v>4</v>
      </c>
      <c r="C3" s="3" t="s">
        <v>5</v>
      </c>
      <c r="D3" s="3" t="s">
        <v>6</v>
      </c>
      <c r="E3" s="3" t="s">
        <v>7</v>
      </c>
      <c r="F3" s="3" t="s">
        <v>71</v>
      </c>
      <c r="G3" s="3" t="s">
        <v>9</v>
      </c>
      <c r="H3" s="3" t="s">
        <v>10</v>
      </c>
      <c r="I3" s="3" t="s">
        <v>72</v>
      </c>
      <c r="J3" s="32" t="s">
        <v>11</v>
      </c>
      <c r="K3" s="32" t="s">
        <v>12</v>
      </c>
      <c r="L3" s="32" t="s">
        <v>13</v>
      </c>
      <c r="M3" s="32" t="s">
        <v>14</v>
      </c>
      <c r="N3" s="26" t="s">
        <v>15</v>
      </c>
      <c r="O3" s="26" t="s">
        <v>73</v>
      </c>
      <c r="P3" s="26" t="s">
        <v>74</v>
      </c>
      <c r="Q3" s="26" t="s">
        <v>18</v>
      </c>
      <c r="R3" s="32" t="s">
        <v>19</v>
      </c>
      <c r="S3" s="32" t="s">
        <v>20</v>
      </c>
      <c r="T3" s="32" t="s">
        <v>21</v>
      </c>
      <c r="U3" s="32" t="s">
        <v>22</v>
      </c>
      <c r="V3" s="26" t="s">
        <v>3</v>
      </c>
      <c r="W3" s="32" t="s">
        <v>23</v>
      </c>
      <c r="X3" s="34" t="s">
        <v>24</v>
      </c>
      <c r="Y3" s="26" t="s">
        <v>25</v>
      </c>
      <c r="Z3" s="26" t="s">
        <v>15</v>
      </c>
      <c r="AA3" s="26" t="s">
        <v>17</v>
      </c>
    </row>
    <row r="4" spans="1:27" s="28" customFormat="1" ht="45">
      <c r="A4" s="35"/>
      <c r="B4" s="43">
        <v>4099</v>
      </c>
      <c r="C4" s="25" t="s">
        <v>47</v>
      </c>
      <c r="D4" s="25"/>
      <c r="E4" s="25"/>
      <c r="F4" s="35" t="s">
        <v>75</v>
      </c>
      <c r="G4" s="25" t="s">
        <v>56</v>
      </c>
      <c r="H4" s="25" t="s">
        <v>28</v>
      </c>
      <c r="I4" s="35">
        <v>2020</v>
      </c>
      <c r="J4" s="17" t="s">
        <v>29</v>
      </c>
      <c r="K4" s="35"/>
      <c r="L4" s="25" t="s">
        <v>76</v>
      </c>
      <c r="M4" s="47">
        <v>5504</v>
      </c>
      <c r="N4" s="47">
        <v>2752</v>
      </c>
      <c r="O4" s="53">
        <f>P4*(M4/N4)</f>
        <v>5228.8</v>
      </c>
      <c r="P4" s="53">
        <f>0.95*N4</f>
        <v>2614.4</v>
      </c>
      <c r="Q4" s="35" t="s">
        <v>45</v>
      </c>
      <c r="R4" s="25" t="s">
        <v>77</v>
      </c>
      <c r="S4" s="25" t="s">
        <v>48</v>
      </c>
      <c r="T4" s="25"/>
      <c r="U4" s="35"/>
      <c r="V4" s="40"/>
      <c r="W4" s="35" t="s">
        <v>33</v>
      </c>
      <c r="X4" s="35" t="s">
        <v>59</v>
      </c>
      <c r="Y4" s="35" t="s">
        <v>35</v>
      </c>
      <c r="Z4" s="35">
        <v>5977.14</v>
      </c>
      <c r="AA4" s="36">
        <v>4394</v>
      </c>
    </row>
    <row r="5" spans="1:27" s="46" customFormat="1" ht="45">
      <c r="A5" s="25"/>
      <c r="B5" s="50">
        <v>4464</v>
      </c>
      <c r="C5" s="44" t="s">
        <v>47</v>
      </c>
      <c r="D5" s="44"/>
      <c r="E5" s="44"/>
      <c r="F5" s="44" t="s">
        <v>75</v>
      </c>
      <c r="G5" s="44" t="s">
        <v>56</v>
      </c>
      <c r="H5" s="44" t="s">
        <v>28</v>
      </c>
      <c r="I5" s="44">
        <v>2020</v>
      </c>
      <c r="J5" s="45" t="s">
        <v>29</v>
      </c>
      <c r="K5" s="44"/>
      <c r="L5" s="44" t="s">
        <v>30</v>
      </c>
      <c r="M5" s="48">
        <v>16200</v>
      </c>
      <c r="N5" s="48">
        <v>2700</v>
      </c>
      <c r="O5" s="53">
        <f>P5*(M5/N5)</f>
        <v>15390</v>
      </c>
      <c r="P5" s="53">
        <f>0.95*N5</f>
        <v>2565</v>
      </c>
      <c r="Q5" s="44" t="s">
        <v>45</v>
      </c>
      <c r="R5" s="44" t="s">
        <v>58</v>
      </c>
      <c r="S5" s="44" t="s">
        <v>48</v>
      </c>
      <c r="T5" s="44"/>
      <c r="U5" s="44"/>
      <c r="V5" s="44"/>
      <c r="W5" s="44" t="s">
        <v>33</v>
      </c>
      <c r="X5" s="51" t="s">
        <v>59</v>
      </c>
      <c r="Y5" s="44" t="s">
        <v>35</v>
      </c>
      <c r="Z5" s="49">
        <v>6635.85</v>
      </c>
      <c r="AA5" s="49">
        <v>2738</v>
      </c>
    </row>
    <row r="6" spans="1:27" s="28" customFormat="1" ht="45">
      <c r="A6" s="25"/>
      <c r="B6" s="50">
        <v>6550</v>
      </c>
      <c r="C6" s="44"/>
      <c r="D6" s="44"/>
      <c r="E6" s="44"/>
      <c r="F6" s="44" t="s">
        <v>78</v>
      </c>
      <c r="G6" s="44" t="s">
        <v>56</v>
      </c>
      <c r="H6" s="44" t="s">
        <v>36</v>
      </c>
      <c r="I6" s="44">
        <v>2022</v>
      </c>
      <c r="J6" s="45" t="s">
        <v>29</v>
      </c>
      <c r="K6" s="44"/>
      <c r="L6" s="44" t="s">
        <v>79</v>
      </c>
      <c r="M6" s="48">
        <v>11008</v>
      </c>
      <c r="N6" s="48"/>
      <c r="O6" s="53">
        <f>M6*0.95</f>
        <v>10457.6</v>
      </c>
      <c r="P6" s="47">
        <v>4999</v>
      </c>
      <c r="Q6" s="44" t="s">
        <v>45</v>
      </c>
      <c r="R6" s="44" t="s">
        <v>77</v>
      </c>
      <c r="S6" s="44"/>
      <c r="T6" s="44"/>
      <c r="U6" s="44"/>
      <c r="V6" s="44"/>
      <c r="W6" s="44" t="s">
        <v>46</v>
      </c>
      <c r="X6" s="51"/>
      <c r="Y6" s="44"/>
      <c r="Z6" s="49"/>
      <c r="AA6" s="49"/>
    </row>
    <row r="7" spans="1:27" s="28" customFormat="1" ht="45">
      <c r="A7" s="25"/>
      <c r="B7" s="50">
        <v>6751</v>
      </c>
      <c r="C7" s="44" t="s">
        <v>80</v>
      </c>
      <c r="D7" s="44" t="s">
        <v>37</v>
      </c>
      <c r="E7" s="44" t="s">
        <v>81</v>
      </c>
      <c r="F7" s="44" t="s">
        <v>78</v>
      </c>
      <c r="G7" s="44" t="s">
        <v>56</v>
      </c>
      <c r="H7" s="44" t="s">
        <v>28</v>
      </c>
      <c r="I7" s="44">
        <v>2022</v>
      </c>
      <c r="J7" s="45" t="s">
        <v>29</v>
      </c>
      <c r="K7" s="44"/>
      <c r="L7" s="44" t="s">
        <v>82</v>
      </c>
      <c r="M7" s="48">
        <v>18432</v>
      </c>
      <c r="N7" s="48">
        <v>6000</v>
      </c>
      <c r="O7" s="48">
        <v>17140</v>
      </c>
      <c r="P7" s="48">
        <v>4999.2</v>
      </c>
      <c r="Q7" s="44" t="s">
        <v>31</v>
      </c>
      <c r="R7" s="44" t="s">
        <v>77</v>
      </c>
      <c r="S7" s="44" t="s">
        <v>32</v>
      </c>
      <c r="T7" s="44" t="s">
        <v>52</v>
      </c>
      <c r="U7" s="44"/>
      <c r="V7" s="44"/>
      <c r="W7" s="44" t="s">
        <v>46</v>
      </c>
      <c r="X7" s="51"/>
      <c r="Y7" s="44"/>
      <c r="Z7" s="49"/>
      <c r="AA7" s="49"/>
    </row>
    <row r="8" spans="1:27" s="28" customFormat="1" ht="50.1" customHeight="1">
      <c r="A8" s="25"/>
      <c r="B8" s="50">
        <v>9697</v>
      </c>
      <c r="C8" s="44" t="s">
        <v>37</v>
      </c>
      <c r="D8" s="44"/>
      <c r="E8" s="44" t="s">
        <v>55</v>
      </c>
      <c r="F8" s="44" t="s">
        <v>78</v>
      </c>
      <c r="G8" s="44" t="s">
        <v>27</v>
      </c>
      <c r="H8" s="44" t="s">
        <v>43</v>
      </c>
      <c r="I8" s="44">
        <v>2023</v>
      </c>
      <c r="J8" s="45" t="s">
        <v>29</v>
      </c>
      <c r="K8" s="44"/>
      <c r="L8" s="44" t="s">
        <v>38</v>
      </c>
      <c r="M8" s="48"/>
      <c r="N8" s="48"/>
      <c r="O8" s="48">
        <v>13.5</v>
      </c>
      <c r="P8" s="47">
        <v>5</v>
      </c>
      <c r="Q8" s="44" t="s">
        <v>31</v>
      </c>
      <c r="R8" s="44" t="s">
        <v>77</v>
      </c>
      <c r="S8" s="44" t="s">
        <v>39</v>
      </c>
      <c r="T8" s="44" t="s">
        <v>48</v>
      </c>
      <c r="U8" s="44"/>
      <c r="V8" s="44"/>
      <c r="W8" s="44" t="s">
        <v>33</v>
      </c>
      <c r="X8" s="51" t="s">
        <v>34</v>
      </c>
      <c r="Y8" s="44" t="s">
        <v>35</v>
      </c>
      <c r="Z8" s="49">
        <v>7.35</v>
      </c>
      <c r="AA8" s="49">
        <v>7.3</v>
      </c>
    </row>
    <row r="9" spans="1:27" s="28" customFormat="1" ht="50.1" customHeight="1">
      <c r="A9" s="25"/>
      <c r="B9" s="50">
        <v>10089</v>
      </c>
      <c r="C9" s="44"/>
      <c r="D9" s="44"/>
      <c r="E9" s="44"/>
      <c r="F9" s="44" t="s">
        <v>78</v>
      </c>
      <c r="G9" s="44" t="s">
        <v>27</v>
      </c>
      <c r="H9" s="44" t="s">
        <v>49</v>
      </c>
      <c r="I9" s="44">
        <v>2024</v>
      </c>
      <c r="J9" s="45" t="s">
        <v>64</v>
      </c>
      <c r="K9" s="44" t="s">
        <v>65</v>
      </c>
      <c r="L9" s="44" t="s">
        <v>83</v>
      </c>
      <c r="M9" s="48"/>
      <c r="N9" s="48"/>
      <c r="O9" s="48">
        <v>13</v>
      </c>
      <c r="P9" s="47">
        <v>6</v>
      </c>
      <c r="Q9" s="44" t="s">
        <v>31</v>
      </c>
      <c r="R9" s="44"/>
      <c r="S9" s="44"/>
      <c r="T9" s="44"/>
      <c r="U9" s="44"/>
      <c r="V9" s="44"/>
      <c r="W9" s="44" t="s">
        <v>33</v>
      </c>
      <c r="X9" s="51" t="s">
        <v>34</v>
      </c>
      <c r="Y9" s="44" t="s">
        <v>35</v>
      </c>
      <c r="Z9" s="49">
        <v>10.119999999999999</v>
      </c>
      <c r="AA9" s="49">
        <v>8.83</v>
      </c>
    </row>
    <row r="10" spans="1:27" s="28" customFormat="1" ht="50.1" customHeight="1">
      <c r="A10" s="25"/>
      <c r="B10" s="50">
        <v>10133</v>
      </c>
      <c r="C10" s="44"/>
      <c r="D10" s="44"/>
      <c r="E10" s="44"/>
      <c r="F10" s="44" t="s">
        <v>78</v>
      </c>
      <c r="G10" s="44" t="s">
        <v>27</v>
      </c>
      <c r="H10" s="44" t="s">
        <v>36</v>
      </c>
      <c r="I10" s="44">
        <v>2024</v>
      </c>
      <c r="J10" s="45" t="s">
        <v>64</v>
      </c>
      <c r="K10" s="44" t="s">
        <v>65</v>
      </c>
      <c r="L10" s="44" t="s">
        <v>38</v>
      </c>
      <c r="M10" s="48"/>
      <c r="N10" s="48"/>
      <c r="O10" s="48">
        <v>13.5</v>
      </c>
      <c r="P10" s="47">
        <v>11.5</v>
      </c>
      <c r="Q10" s="44" t="s">
        <v>31</v>
      </c>
      <c r="R10" s="44" t="s">
        <v>39</v>
      </c>
      <c r="S10" s="44" t="s">
        <v>58</v>
      </c>
      <c r="T10" s="44" t="s">
        <v>52</v>
      </c>
      <c r="U10" s="44"/>
      <c r="V10" s="44"/>
      <c r="W10" s="44" t="s">
        <v>33</v>
      </c>
      <c r="X10" s="51" t="s">
        <v>59</v>
      </c>
      <c r="Y10" s="44" t="s">
        <v>35</v>
      </c>
      <c r="Z10" s="49">
        <v>13.86</v>
      </c>
      <c r="AA10" s="49">
        <v>6</v>
      </c>
    </row>
    <row r="11" spans="1:27" s="28" customFormat="1" ht="50.1" customHeight="1">
      <c r="A11" s="25"/>
      <c r="B11" s="50">
        <v>10182</v>
      </c>
      <c r="C11" s="44"/>
      <c r="D11" s="44"/>
      <c r="E11" s="44"/>
      <c r="F11" s="44" t="s">
        <v>78</v>
      </c>
      <c r="G11" s="44" t="s">
        <v>27</v>
      </c>
      <c r="H11" s="44" t="s">
        <v>43</v>
      </c>
      <c r="I11" s="44">
        <v>2024</v>
      </c>
      <c r="J11" s="45" t="s">
        <v>29</v>
      </c>
      <c r="K11" s="44"/>
      <c r="L11" s="44" t="s">
        <v>51</v>
      </c>
      <c r="M11" s="48"/>
      <c r="N11" s="48"/>
      <c r="O11" s="48">
        <v>10</v>
      </c>
      <c r="P11" s="55">
        <v>15.36</v>
      </c>
      <c r="Q11" s="44" t="s">
        <v>31</v>
      </c>
      <c r="R11" s="44" t="s">
        <v>32</v>
      </c>
      <c r="S11" s="44" t="s">
        <v>58</v>
      </c>
      <c r="T11" s="44" t="s">
        <v>52</v>
      </c>
      <c r="U11" s="44"/>
      <c r="V11" s="44"/>
      <c r="W11" s="44" t="s">
        <v>33</v>
      </c>
      <c r="X11" s="51" t="s">
        <v>34</v>
      </c>
      <c r="Y11" s="44" t="s">
        <v>35</v>
      </c>
      <c r="Z11" s="49">
        <v>8.8320000000000007</v>
      </c>
      <c r="AA11" s="49">
        <v>8.74</v>
      </c>
    </row>
    <row r="12" spans="1:27" s="28" customFormat="1" ht="50.1" customHeight="1">
      <c r="A12" s="25"/>
      <c r="B12" s="50">
        <v>10460</v>
      </c>
      <c r="C12" s="44"/>
      <c r="D12" s="44"/>
      <c r="E12" s="44"/>
      <c r="F12" s="44" t="s">
        <v>78</v>
      </c>
      <c r="G12" s="44" t="s">
        <v>27</v>
      </c>
      <c r="H12" s="44" t="s">
        <v>36</v>
      </c>
      <c r="I12" s="44">
        <v>2024</v>
      </c>
      <c r="J12" s="45" t="s">
        <v>29</v>
      </c>
      <c r="K12" s="44"/>
      <c r="L12" s="44" t="s">
        <v>38</v>
      </c>
      <c r="M12" s="48"/>
      <c r="N12" s="48"/>
      <c r="O12" s="48">
        <v>27</v>
      </c>
      <c r="P12" s="47">
        <v>23</v>
      </c>
      <c r="Q12" s="44" t="s">
        <v>31</v>
      </c>
      <c r="R12" s="44" t="s">
        <v>32</v>
      </c>
      <c r="S12" s="44" t="s">
        <v>58</v>
      </c>
      <c r="T12" s="44" t="s">
        <v>48</v>
      </c>
      <c r="U12" s="44"/>
      <c r="V12" s="44"/>
      <c r="W12" s="44" t="s">
        <v>33</v>
      </c>
      <c r="X12" s="51" t="s">
        <v>34</v>
      </c>
      <c r="Y12" s="44" t="s">
        <v>35</v>
      </c>
      <c r="Z12" s="49">
        <v>12.88</v>
      </c>
      <c r="AA12" s="49">
        <v>10.75</v>
      </c>
    </row>
    <row r="13" spans="1:27" s="28" customFormat="1" ht="50.1" customHeight="1">
      <c r="A13" s="25"/>
      <c r="B13" s="50">
        <v>10556</v>
      </c>
      <c r="C13" s="44"/>
      <c r="D13" s="44"/>
      <c r="E13" s="44"/>
      <c r="F13" s="44" t="s">
        <v>78</v>
      </c>
      <c r="G13" s="44" t="s">
        <v>27</v>
      </c>
      <c r="H13" s="44" t="s">
        <v>36</v>
      </c>
      <c r="I13" s="44">
        <v>2024</v>
      </c>
      <c r="J13" s="45" t="s">
        <v>29</v>
      </c>
      <c r="K13" s="44"/>
      <c r="L13" s="44" t="s">
        <v>38</v>
      </c>
      <c r="M13" s="48"/>
      <c r="N13" s="48"/>
      <c r="O13" s="48">
        <v>40.5</v>
      </c>
      <c r="P13" s="47">
        <v>21.6</v>
      </c>
      <c r="Q13" s="44" t="s">
        <v>31</v>
      </c>
      <c r="R13" s="44" t="s">
        <v>32</v>
      </c>
      <c r="S13" s="44" t="s">
        <v>39</v>
      </c>
      <c r="T13" s="44" t="s">
        <v>58</v>
      </c>
      <c r="U13" s="44"/>
      <c r="V13" s="44"/>
      <c r="W13" s="44" t="s">
        <v>33</v>
      </c>
      <c r="X13" s="51" t="s">
        <v>34</v>
      </c>
      <c r="Y13" s="44" t="s">
        <v>35</v>
      </c>
      <c r="Z13" s="49">
        <v>12.5</v>
      </c>
      <c r="AA13" s="49">
        <v>10</v>
      </c>
    </row>
    <row r="14" spans="1:27" s="28" customFormat="1" ht="50.1" customHeight="1">
      <c r="A14" s="25"/>
      <c r="B14" s="50">
        <v>10589</v>
      </c>
      <c r="C14" s="44"/>
      <c r="D14" s="44"/>
      <c r="E14" s="44"/>
      <c r="F14" s="44" t="s">
        <v>78</v>
      </c>
      <c r="G14" s="44" t="s">
        <v>27</v>
      </c>
      <c r="H14" s="44" t="s">
        <v>49</v>
      </c>
      <c r="I14" s="44">
        <v>2024</v>
      </c>
      <c r="J14" s="45" t="s">
        <v>29</v>
      </c>
      <c r="K14" s="44"/>
      <c r="L14" s="44" t="s">
        <v>51</v>
      </c>
      <c r="M14" s="48"/>
      <c r="N14" s="48"/>
      <c r="O14" s="48">
        <v>10</v>
      </c>
      <c r="P14" s="47">
        <v>15.36</v>
      </c>
      <c r="Q14" s="44" t="s">
        <v>31</v>
      </c>
      <c r="R14" s="44" t="s">
        <v>84</v>
      </c>
      <c r="S14" s="44"/>
      <c r="T14" s="44"/>
      <c r="U14" s="44"/>
      <c r="V14" s="44"/>
      <c r="W14" s="44" t="s">
        <v>33</v>
      </c>
      <c r="X14" s="51" t="s">
        <v>34</v>
      </c>
      <c r="Y14" s="44" t="s">
        <v>35</v>
      </c>
      <c r="Z14" s="49">
        <v>3</v>
      </c>
      <c r="AA14" s="49">
        <v>3.3</v>
      </c>
    </row>
    <row r="15" spans="1:27" s="28" customFormat="1" ht="50.1" customHeight="1">
      <c r="A15" s="25"/>
      <c r="B15" s="50">
        <v>10673</v>
      </c>
      <c r="C15" s="44"/>
      <c r="D15" s="44"/>
      <c r="E15" s="44"/>
      <c r="F15" s="44" t="s">
        <v>78</v>
      </c>
      <c r="G15" s="44" t="s">
        <v>27</v>
      </c>
      <c r="H15" s="44" t="s">
        <v>49</v>
      </c>
      <c r="I15" s="44">
        <v>2024</v>
      </c>
      <c r="J15" s="45" t="s">
        <v>29</v>
      </c>
      <c r="K15" s="44"/>
      <c r="L15" s="44" t="s">
        <v>38</v>
      </c>
      <c r="M15" s="48"/>
      <c r="N15" s="48"/>
      <c r="O15" s="48">
        <v>40.5</v>
      </c>
      <c r="P15" s="47">
        <v>34.5</v>
      </c>
      <c r="Q15" s="44" t="s">
        <v>31</v>
      </c>
      <c r="R15" s="44" t="s">
        <v>32</v>
      </c>
      <c r="S15" s="44" t="s">
        <v>39</v>
      </c>
      <c r="T15" s="44" t="s">
        <v>48</v>
      </c>
      <c r="U15" s="44"/>
      <c r="V15" s="44"/>
      <c r="W15" s="44" t="s">
        <v>33</v>
      </c>
      <c r="X15" s="51" t="s">
        <v>34</v>
      </c>
      <c r="Y15" s="44" t="s">
        <v>35</v>
      </c>
      <c r="Z15" s="49">
        <v>8.09</v>
      </c>
      <c r="AA15" s="49">
        <v>6.5</v>
      </c>
    </row>
    <row r="16" spans="1:27" s="28" customFormat="1" ht="50.1" customHeight="1">
      <c r="A16" s="25"/>
      <c r="B16" s="50">
        <v>10833</v>
      </c>
      <c r="C16" s="44"/>
      <c r="D16" s="44"/>
      <c r="E16" s="44"/>
      <c r="F16" s="44" t="s">
        <v>78</v>
      </c>
      <c r="G16" s="44" t="s">
        <v>27</v>
      </c>
      <c r="H16" s="44" t="s">
        <v>36</v>
      </c>
      <c r="I16" s="44">
        <v>2024</v>
      </c>
      <c r="J16" s="45" t="s">
        <v>29</v>
      </c>
      <c r="K16" s="44"/>
      <c r="L16" s="44" t="s">
        <v>38</v>
      </c>
      <c r="M16" s="48"/>
      <c r="N16" s="48"/>
      <c r="O16" s="48">
        <v>13.5</v>
      </c>
      <c r="P16" s="47">
        <v>11.5</v>
      </c>
      <c r="Q16" s="44" t="s">
        <v>31</v>
      </c>
      <c r="R16" s="44"/>
      <c r="S16" s="44"/>
      <c r="T16" s="44"/>
      <c r="U16" s="44"/>
      <c r="V16" s="44"/>
      <c r="W16" s="44" t="s">
        <v>33</v>
      </c>
      <c r="X16" s="51" t="s">
        <v>59</v>
      </c>
      <c r="Y16" s="44" t="s">
        <v>35</v>
      </c>
      <c r="Z16" s="49">
        <v>10.9</v>
      </c>
      <c r="AA16" s="49">
        <v>15.2</v>
      </c>
    </row>
    <row r="17" spans="1:27" s="28" customFormat="1" ht="50.1" customHeight="1">
      <c r="A17" s="25"/>
      <c r="B17" s="50">
        <v>10960</v>
      </c>
      <c r="C17" s="44"/>
      <c r="D17" s="44"/>
      <c r="E17" s="44"/>
      <c r="F17" s="44" t="s">
        <v>85</v>
      </c>
      <c r="G17" s="44" t="s">
        <v>27</v>
      </c>
      <c r="H17" s="44" t="s">
        <v>28</v>
      </c>
      <c r="I17" s="44">
        <v>2024</v>
      </c>
      <c r="J17" s="45" t="s">
        <v>29</v>
      </c>
      <c r="K17" s="44"/>
      <c r="L17" s="44" t="s">
        <v>86</v>
      </c>
      <c r="M17" s="48"/>
      <c r="N17" s="48"/>
      <c r="O17" s="48">
        <v>9.6999999999999993</v>
      </c>
      <c r="P17" s="47">
        <v>7.5</v>
      </c>
      <c r="Q17" s="44" t="s">
        <v>31</v>
      </c>
      <c r="R17" s="44"/>
      <c r="S17" s="44"/>
      <c r="T17" s="44"/>
      <c r="U17" s="44"/>
      <c r="V17" s="44"/>
      <c r="W17" s="44" t="s">
        <v>33</v>
      </c>
      <c r="X17" s="51" t="s">
        <v>59</v>
      </c>
      <c r="Y17" s="44" t="s">
        <v>35</v>
      </c>
      <c r="Z17" s="49">
        <v>5.74</v>
      </c>
      <c r="AA17" s="49">
        <v>5.76</v>
      </c>
    </row>
    <row r="18" spans="1:27" s="28" customFormat="1" ht="18.75" customHeight="1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</row>
    <row r="19" spans="1:27" s="28" customFormat="1">
      <c r="A19" s="29"/>
      <c r="B19" s="29" t="s">
        <v>69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12"/>
      <c r="O19" s="58">
        <f>SUM(O4:O17)</f>
        <v>48407.6</v>
      </c>
      <c r="P19" s="58">
        <f>SUM(P4:P17)</f>
        <v>15328.92</v>
      </c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</row>
    <row r="20" spans="1:27">
      <c r="N20" s="12"/>
    </row>
    <row r="21" spans="1:27">
      <c r="P21" s="9" t="s">
        <v>87</v>
      </c>
    </row>
    <row r="22" spans="1:27">
      <c r="O22" s="9" t="s">
        <v>88</v>
      </c>
    </row>
  </sheetData>
  <mergeCells count="3">
    <mergeCell ref="V2:AA2"/>
    <mergeCell ref="A1:AA1"/>
    <mergeCell ref="A2:U2"/>
  </mergeCells>
  <dataValidations count="1">
    <dataValidation type="list" allowBlank="1" showInputMessage="1" showErrorMessage="1" sqref="J4" xr:uid="{00000000-0002-0000-0100-000000000000}">
      <formula1>$D$2:$D$5</formula1>
    </dataValidation>
  </dataValidations>
  <pageMargins left="0.7" right="0.7" top="0.75" bottom="0.75" header="0.3" footer="0.3"/>
  <pageSetup paperSize="141" scale="46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showInputMessage="1" showErrorMessage="1" xr:uid="{00000000-0002-0000-0100-000001000000}">
          <x14:formula1>
            <xm:f>'Data Validation'!$D$2:$D$11</xm:f>
          </x14:formula1>
          <xm:sqref>J5:J18</xm:sqref>
        </x14:dataValidation>
        <x14:dataValidation type="list" allowBlank="1" showInputMessage="1" showErrorMessage="1" xr:uid="{00000000-0002-0000-0100-000003000000}">
          <x14:formula1>
            <xm:f>'Data Validation'!$E$2:$E$3</xm:f>
          </x14:formula1>
          <xm:sqref>Q4:Q18</xm:sqref>
        </x14:dataValidation>
        <x14:dataValidation type="list" showInputMessage="1" showErrorMessage="1" xr:uid="{00000000-0002-0000-0100-000004000000}">
          <x14:formula1>
            <xm:f>'Data Validation'!$F$2:$F$12</xm:f>
          </x14:formula1>
          <xm:sqref>R4:T18</xm:sqref>
        </x14:dataValidation>
        <x14:dataValidation type="list" allowBlank="1" showInputMessage="1" showErrorMessage="1" xr:uid="{00000000-0002-0000-0100-000005000000}">
          <x14:formula1>
            <xm:f>'Data Validation'!$G$2:$G$3</xm:f>
          </x14:formula1>
          <xm:sqref>W4:W18</xm:sqref>
        </x14:dataValidation>
        <x14:dataValidation type="list" allowBlank="1" showInputMessage="1" showErrorMessage="1" xr:uid="{00000000-0002-0000-0100-000006000000}">
          <x14:formula1>
            <xm:f>'Data Validation'!$H$2:$H$3</xm:f>
          </x14:formula1>
          <xm:sqref>X4:X18</xm:sqref>
        </x14:dataValidation>
        <x14:dataValidation type="list" showInputMessage="1" showErrorMessage="1" xr:uid="{00000000-0002-0000-0100-000007000000}">
          <x14:formula1>
            <xm:f>'Data Validation'!$C$2:$C$5</xm:f>
          </x14:formula1>
          <xm:sqref>G4:G18</xm:sqref>
        </x14:dataValidation>
        <x14:dataValidation type="list" showInputMessage="1" showErrorMessage="1" xr:uid="{00000000-0002-0000-0100-000002000000}">
          <x14:formula1>
            <xm:f>'Data Validation'!$A$2:$A$8</xm:f>
          </x14:formula1>
          <xm:sqref>C4:D18</xm:sqref>
        </x14:dataValidation>
        <x14:dataValidation type="list" showInputMessage="1" showErrorMessage="1" xr:uid="{00000000-0002-0000-0100-000008000000}">
          <x14:formula1>
            <xm:f>'Data Validation'!$B$2:$B$5</xm:f>
          </x14:formula1>
          <xm:sqref>F4:F18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20"/>
  <sheetViews>
    <sheetView topLeftCell="C1" zoomScale="80" zoomScaleNormal="80" workbookViewId="0">
      <selection activeCell="H4" sqref="H4"/>
    </sheetView>
  </sheetViews>
  <sheetFormatPr defaultRowHeight="15"/>
  <cols>
    <col min="1" max="1" width="38.140625" customWidth="1"/>
    <col min="2" max="2" width="28.85546875" customWidth="1"/>
    <col min="3" max="3" width="29.28515625" customWidth="1"/>
    <col min="4" max="4" width="32.85546875" customWidth="1"/>
    <col min="5" max="5" width="11.42578125" customWidth="1"/>
    <col min="6" max="6" width="77.28515625" customWidth="1"/>
    <col min="7" max="7" width="23.140625" style="31" customWidth="1"/>
    <col min="8" max="8" width="22" customWidth="1"/>
  </cols>
  <sheetData>
    <row r="1" spans="1:8" s="9" customFormat="1" ht="30.75" customHeight="1">
      <c r="A1" s="8" t="s">
        <v>89</v>
      </c>
      <c r="B1" s="8" t="s">
        <v>71</v>
      </c>
      <c r="C1" s="20" t="s">
        <v>9</v>
      </c>
      <c r="D1" s="7" t="s">
        <v>11</v>
      </c>
      <c r="E1" s="26" t="s">
        <v>18</v>
      </c>
      <c r="F1" s="7" t="s">
        <v>90</v>
      </c>
      <c r="G1" s="30" t="s">
        <v>91</v>
      </c>
      <c r="H1" s="38" t="s">
        <v>24</v>
      </c>
    </row>
    <row r="2" spans="1:8">
      <c r="A2" s="5" t="s">
        <v>47</v>
      </c>
      <c r="B2" s="1" t="s">
        <v>85</v>
      </c>
      <c r="C2" s="5" t="s">
        <v>27</v>
      </c>
      <c r="D2" s="21" t="s">
        <v>29</v>
      </c>
      <c r="E2" s="6" t="s">
        <v>45</v>
      </c>
      <c r="F2" s="16" t="s">
        <v>77</v>
      </c>
      <c r="G2" s="37" t="s">
        <v>33</v>
      </c>
      <c r="H2" s="23" t="s">
        <v>34</v>
      </c>
    </row>
    <row r="3" spans="1:8">
      <c r="A3" s="5" t="s">
        <v>26</v>
      </c>
      <c r="B3" s="1" t="s">
        <v>78</v>
      </c>
      <c r="C3" s="5" t="s">
        <v>56</v>
      </c>
      <c r="D3" s="21" t="s">
        <v>92</v>
      </c>
      <c r="E3" s="6" t="s">
        <v>31</v>
      </c>
      <c r="F3" s="16" t="s">
        <v>32</v>
      </c>
      <c r="G3" s="37" t="s">
        <v>46</v>
      </c>
      <c r="H3" s="24" t="s">
        <v>59</v>
      </c>
    </row>
    <row r="4" spans="1:8">
      <c r="A4" s="5" t="s">
        <v>80</v>
      </c>
      <c r="B4" s="1" t="s">
        <v>75</v>
      </c>
      <c r="C4" s="5" t="s">
        <v>93</v>
      </c>
      <c r="D4" s="21" t="s">
        <v>94</v>
      </c>
      <c r="E4" s="31"/>
      <c r="F4" s="16" t="s">
        <v>50</v>
      </c>
      <c r="G4" s="33"/>
      <c r="H4" s="19"/>
    </row>
    <row r="5" spans="1:8">
      <c r="A5" s="5" t="s">
        <v>95</v>
      </c>
      <c r="B5" s="1"/>
      <c r="C5" s="5" t="s">
        <v>42</v>
      </c>
      <c r="D5" s="21" t="s">
        <v>96</v>
      </c>
      <c r="E5" s="31"/>
      <c r="F5" s="16" t="s">
        <v>97</v>
      </c>
      <c r="G5" s="33"/>
      <c r="H5" s="31"/>
    </row>
    <row r="6" spans="1:8">
      <c r="A6" s="5" t="s">
        <v>98</v>
      </c>
      <c r="B6" s="1"/>
      <c r="C6" s="31"/>
      <c r="D6" s="21" t="s">
        <v>99</v>
      </c>
      <c r="E6" s="31"/>
      <c r="F6" s="16" t="s">
        <v>68</v>
      </c>
      <c r="H6" s="31"/>
    </row>
    <row r="7" spans="1:8">
      <c r="A7" s="4" t="s">
        <v>41</v>
      </c>
      <c r="B7" s="31"/>
      <c r="C7" s="31"/>
      <c r="D7" s="21" t="s">
        <v>100</v>
      </c>
      <c r="E7" s="31"/>
      <c r="F7" s="16" t="s">
        <v>39</v>
      </c>
      <c r="H7" s="31"/>
    </row>
    <row r="8" spans="1:8">
      <c r="A8" s="4" t="s">
        <v>37</v>
      </c>
      <c r="B8" s="31"/>
      <c r="C8" s="31"/>
      <c r="D8" s="21" t="s">
        <v>101</v>
      </c>
      <c r="E8" s="31"/>
      <c r="F8" s="16" t="s">
        <v>58</v>
      </c>
      <c r="H8" s="31"/>
    </row>
    <row r="9" spans="1:8">
      <c r="A9" s="4"/>
      <c r="B9" s="31"/>
      <c r="C9" s="31"/>
      <c r="D9" s="21" t="s">
        <v>102</v>
      </c>
      <c r="E9" s="31"/>
      <c r="F9" s="16" t="s">
        <v>48</v>
      </c>
      <c r="H9" s="31"/>
    </row>
    <row r="10" spans="1:8">
      <c r="A10" s="31"/>
      <c r="B10" s="31"/>
      <c r="C10" s="31"/>
      <c r="D10" s="21" t="s">
        <v>103</v>
      </c>
      <c r="E10" s="31"/>
      <c r="F10" s="16" t="s">
        <v>52</v>
      </c>
      <c r="H10" s="31"/>
    </row>
    <row r="11" spans="1:8">
      <c r="A11" s="31"/>
      <c r="B11" s="31"/>
      <c r="C11" s="31"/>
      <c r="D11" s="21" t="s">
        <v>64</v>
      </c>
      <c r="E11" s="31"/>
      <c r="F11" s="16" t="s">
        <v>84</v>
      </c>
      <c r="H11" s="31"/>
    </row>
    <row r="12" spans="1:8">
      <c r="A12" s="31"/>
      <c r="B12" s="31"/>
      <c r="C12" s="31"/>
      <c r="D12" s="22"/>
      <c r="E12" s="31"/>
      <c r="F12" s="16" t="s">
        <v>53</v>
      </c>
      <c r="H12" s="31"/>
    </row>
    <row r="17" spans="4:4">
      <c r="D17" s="14"/>
    </row>
    <row r="18" spans="4:4">
      <c r="D18" s="15"/>
    </row>
    <row r="19" spans="4:4">
      <c r="D19" s="15"/>
    </row>
    <row r="20" spans="4:4">
      <c r="D20" s="15"/>
    </row>
  </sheetData>
  <dataValidations count="1">
    <dataValidation type="list" showInputMessage="1" showErrorMessage="1" sqref="J9" xr:uid="{00000000-0002-0000-0200-000000000000}">
      <formula1>#REF!</formula1>
    </dataValidation>
  </dataValidations>
  <pageMargins left="0.7" right="0.7" top="0.75" bottom="0.75" header="0.3" footer="0.3"/>
  <pageSetup paperSize="141" scale="74" orientation="landscape" r:id="rId1"/>
  <headerFooter>
    <oddHeader>&amp;CAttachment A
Data Validation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FAA763CC893440BEEE150026AFB225" ma:contentTypeVersion="13" ma:contentTypeDescription="Create a new document." ma:contentTypeScope="" ma:versionID="93d459c42c1b532be4de05aebeb356fc">
  <xsd:schema xmlns:xsd="http://www.w3.org/2001/XMLSchema" xmlns:xs="http://www.w3.org/2001/XMLSchema" xmlns:p="http://schemas.microsoft.com/office/2006/metadata/properties" xmlns:ns2="67a16e71-800a-44ff-b56a-672009535200" xmlns:ns3="d7af4645-1844-4c31-acd5-c35a218e8163" targetNamespace="http://schemas.microsoft.com/office/2006/metadata/properties" ma:root="true" ma:fieldsID="d17354835082ab5c80d2fcc57d272aaf" ns2:_="" ns3:_="">
    <xsd:import namespace="67a16e71-800a-44ff-b56a-672009535200"/>
    <xsd:import namespace="d7af4645-1844-4c31-acd5-c35a218e816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a16e71-800a-44ff-b56a-6720095352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9f123c60-6d59-4beb-a46f-4c7d903a1f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af4645-1844-4c31-acd5-c35a218e816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a1c6ccf-a508-4721-8566-13cd9720565b}" ma:internalName="TaxCatchAll" ma:showField="CatchAllData" ma:web="d7af4645-1844-4c31-acd5-c35a218e816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7a16e71-800a-44ff-b56a-672009535200">
      <Terms xmlns="http://schemas.microsoft.com/office/infopath/2007/PartnerControls"/>
    </lcf76f155ced4ddcb4097134ff3c332f>
    <TaxCatchAll xmlns="d7af4645-1844-4c31-acd5-c35a218e816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D0EF385-4B6F-4473-9254-8D953E96A8B1}"/>
</file>

<file path=customXml/itemProps2.xml><?xml version="1.0" encoding="utf-8"?>
<ds:datastoreItem xmlns:ds="http://schemas.openxmlformats.org/officeDocument/2006/customXml" ds:itemID="{9C3CD2CF-0314-49AD-A308-A54B0FB0FBA7}"/>
</file>

<file path=customXml/itemProps3.xml><?xml version="1.0" encoding="utf-8"?>
<ds:datastoreItem xmlns:ds="http://schemas.openxmlformats.org/officeDocument/2006/customXml" ds:itemID="{EB8C9E15-7DB7-4F4D-B7DD-79985193AF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National Grid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Sharon Daly</dc:creator>
  <cp:keywords/>
  <dc:description/>
  <cp:lastModifiedBy>Galvin, Elizabeth B (ENE)</cp:lastModifiedBy>
  <cp:revision/>
  <dcterms:created xsi:type="dcterms:W3CDTF">2017-12-20T13:56:06Z</dcterms:created>
  <dcterms:modified xsi:type="dcterms:W3CDTF">2025-02-20T14:47:39Z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{F0B71C06-78A7-4811-BA1C-D806ABF51CD6}</vt:lpwstr>
  </property>
  <property fmtid="{D5CDD505-2E9C-101B-9397-08002B2CF9AE}" pid="3" name="_NewReviewCycle">
    <vt:lpwstr/>
  </property>
  <property fmtid="{D5CDD505-2E9C-101B-9397-08002B2CF9AE}" pid="4" name="ContentTypeId">
    <vt:lpwstr>0x01010057FAA763CC893440BEEE150026AFB225</vt:lpwstr>
  </property>
  <property fmtid="{D5CDD505-2E9C-101B-9397-08002B2CF9AE}" pid="5" name="MediaServiceImageTags">
    <vt:lpwstr/>
  </property>
</Properties>
</file>